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\Desktop\1 UGSEL GEOFFREY PC PRO\ATHLETISME PLEIN AIR\ATHLE PLEIN AIR CJ 2019 LENS\Equipes Athlé Lens\"/>
    </mc:Choice>
  </mc:AlternateContent>
  <xr:revisionPtr revIDLastSave="0" documentId="13_ncr:1_{A2E324E5-2C7E-4EC6-B52B-197735D486BE}" xr6:coauthVersionLast="43" xr6:coauthVersionMax="43" xr10:uidLastSave="{00000000-0000-0000-0000-000000000000}"/>
  <bookViews>
    <workbookView xWindow="-96" yWindow="-96" windowWidth="19392" windowHeight="10392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VERIFICATION!$A$1:$AB$29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A18" i="1" l="1"/>
  <c r="AA19" i="1"/>
  <c r="AA20" i="1"/>
  <c r="AA21" i="1"/>
  <c r="AA22" i="1"/>
  <c r="AA23" i="1"/>
  <c r="AA24" i="1"/>
  <c r="AA25" i="1"/>
  <c r="AA17" i="1"/>
  <c r="H29" i="1" l="1"/>
  <c r="G29" i="1"/>
  <c r="Q27" i="1" l="1"/>
  <c r="Q28" i="1" s="1"/>
  <c r="G27" i="1"/>
  <c r="G28" i="1" s="1"/>
  <c r="M26" i="1"/>
  <c r="J26" i="1"/>
  <c r="G26" i="1"/>
  <c r="D15" i="1" l="1"/>
  <c r="Y26" i="1"/>
  <c r="Z26" i="1"/>
  <c r="U27" i="1"/>
  <c r="U28" i="1" s="1"/>
  <c r="Y27" i="1" l="1"/>
  <c r="R26" i="1"/>
  <c r="S26" i="1"/>
  <c r="T26" i="1"/>
  <c r="U26" i="1"/>
  <c r="V26" i="1"/>
  <c r="W26" i="1"/>
  <c r="X26" i="1"/>
  <c r="Q26" i="1"/>
</calcChain>
</file>

<file path=xl/sharedStrings.xml><?xml version="1.0" encoding="utf-8"?>
<sst xmlns="http://schemas.openxmlformats.org/spreadsheetml/2006/main" count="67" uniqueCount="63">
  <si>
    <t>NOM</t>
  </si>
  <si>
    <t>PRENOM</t>
  </si>
  <si>
    <t>CATEGORIE</t>
  </si>
  <si>
    <t>CADET</t>
  </si>
  <si>
    <t>Sigle établissement :</t>
  </si>
  <si>
    <t>Equipe conforme</t>
  </si>
  <si>
    <t>100m</t>
  </si>
  <si>
    <t>400m</t>
  </si>
  <si>
    <t>Groupe1 - Vitesse</t>
  </si>
  <si>
    <t>Groupe 2 - Haies</t>
  </si>
  <si>
    <t>400h</t>
  </si>
  <si>
    <t>Groupe 3 - Distance</t>
  </si>
  <si>
    <t>200m</t>
  </si>
  <si>
    <t>800m</t>
  </si>
  <si>
    <t>1500m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</si>
  <si>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</si>
  <si>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</si>
  <si>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</si>
  <si>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</si>
  <si>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</si>
  <si>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</si>
  <si>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</si>
  <si>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</si>
  <si>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</si>
  <si>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</si>
  <si>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</si>
  <si>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</si>
  <si>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</si>
  <si>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</si>
  <si>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</si>
  <si>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4x100m</t>
  </si>
  <si>
    <t>4x400m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</si>
  <si>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</si>
  <si>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</si>
  <si>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</si>
  <si>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</si>
  <si>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</si>
  <si>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</si>
  <si>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</si>
  <si>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</si>
  <si>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2000m
 Steeple (CG)</t>
  </si>
  <si>
    <t>3000m
 Steeple (JG)</t>
  </si>
  <si>
    <t>NOM établissement + Ville :</t>
  </si>
  <si>
    <t>1ère validation - athlète ==&gt;</t>
  </si>
  <si>
    <t>3 épreuves maximum + 1 relais ET si participation à 1 relais alors 1 épreuve individuelle obligatoire
+ interditction de doubler 2 courses de distances supérieures ou égales à 400m sauf pour le relais 4x400m</t>
  </si>
  <si>
    <t>1ère validation 
- athlète</t>
  </si>
  <si>
    <t>D de N</t>
  </si>
  <si>
    <t>ATHLETISME PLEIN AIR CADETS-JUNIORS MIXTE
VERIFICATIONS EQUIPE</t>
  </si>
  <si>
    <t>110h (G)</t>
  </si>
  <si>
    <t>100h (F)</t>
  </si>
  <si>
    <t>GENRE</t>
  </si>
  <si>
    <t>F</t>
  </si>
  <si>
    <t>G</t>
  </si>
  <si>
    <t>2ème validation - nb athlètes + Mixité ==&gt;</t>
  </si>
  <si>
    <t>2ème validation - nombre d'athlètes et mixité ==&gt;</t>
  </si>
  <si>
    <t>une équipe se compose de 9 athlètes au maximum et de 5 au minimum respectant les nombres d'épreuves
la présence de fille(s) et de garçon(s) est obligatoire</t>
  </si>
  <si>
    <t>CADETTE</t>
  </si>
  <si>
    <t>JUNIOR G</t>
  </si>
  <si>
    <t>JUNIOR F</t>
  </si>
  <si>
    <t>15 cotations minimum et 18 cotations maximum au total (+ le relais)</t>
  </si>
  <si>
    <t>6ème validation - nombre total de cotations ==&gt;</t>
  </si>
  <si>
    <t>MODE D'EMPLOI :
1- Ne remplir que les cases grisées.
2- Remplir sigle et établissement.
3- Remplir NOM PRENOM Date de naissance et choisir le genre et la catégorie.
4- Mettre la performance pour chaque épreuve réalisée par les élèves (format courses 1'23"45 ou format sauts/lancers 6,78).
5- Quand toutes les cases sont vertes alors votre équipe est conforme (voir au-dessus le résultat final).</t>
  </si>
  <si>
    <t>Un athlète peut participer à 2 courses à condition qu’elles ne soient pas dans le même groupe ainsi qu’à 2 sauts ou 2 lancers.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</si>
</sst>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'mm\'\'ss"/>
  </numFmts>
  <fonts count="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0" fontId="5" fillId="7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41" xfId="0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center" vertical="center"/>
    </xf>
    <xf numFmtId="14" fontId="5" fillId="6" borderId="2" xfId="0" applyNumberFormat="1" applyFont="1" applyFill="1" applyBorder="1" applyAlignment="1">
      <alignment horizontal="center" vertical="center"/>
    </xf>
    <xf numFmtId="14" fontId="5" fillId="7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7" fillId="7" borderId="15" xfId="0" applyNumberFormat="1" applyFont="1" applyFill="1" applyBorder="1" applyAlignment="1">
      <alignment horizontal="center" vertical="center" shrinkToFit="1"/>
    </xf>
    <xf numFmtId="164" fontId="7" fillId="7" borderId="1" xfId="0" applyNumberFormat="1" applyFont="1" applyFill="1" applyBorder="1" applyAlignment="1">
      <alignment horizontal="center" vertical="center" shrinkToFit="1"/>
    </xf>
    <xf numFmtId="164" fontId="7" fillId="7" borderId="2" xfId="0" applyNumberFormat="1" applyFont="1" applyFill="1" applyBorder="1" applyAlignment="1">
      <alignment horizontal="center" vertical="center" shrinkToFit="1"/>
    </xf>
    <xf numFmtId="164" fontId="7" fillId="7" borderId="3" xfId="0" applyNumberFormat="1" applyFont="1" applyFill="1" applyBorder="1" applyAlignment="1">
      <alignment horizontal="center" vertical="center" shrinkToFit="1"/>
    </xf>
    <xf numFmtId="164" fontId="7" fillId="7" borderId="14" xfId="0" applyNumberFormat="1" applyFont="1" applyFill="1" applyBorder="1" applyAlignment="1">
      <alignment horizontal="center" vertical="center" shrinkToFit="1"/>
    </xf>
    <xf numFmtId="164" fontId="7" fillId="7" borderId="4" xfId="0" applyNumberFormat="1" applyFont="1" applyFill="1" applyBorder="1" applyAlignment="1">
      <alignment horizontal="center" vertical="center" shrinkToFit="1"/>
    </xf>
    <xf numFmtId="164" fontId="7" fillId="6" borderId="15" xfId="0" applyNumberFormat="1" applyFont="1" applyFill="1" applyBorder="1" applyAlignment="1">
      <alignment horizontal="center" vertical="center" shrinkToFit="1"/>
    </xf>
    <xf numFmtId="164" fontId="7" fillId="6" borderId="1" xfId="0" applyNumberFormat="1" applyFont="1" applyFill="1" applyBorder="1" applyAlignment="1">
      <alignment horizontal="center" vertical="center" shrinkToFit="1"/>
    </xf>
    <xf numFmtId="164" fontId="7" fillId="6" borderId="2" xfId="0" applyNumberFormat="1" applyFont="1" applyFill="1" applyBorder="1" applyAlignment="1">
      <alignment horizontal="center" vertical="center" shrinkToFit="1"/>
    </xf>
    <xf numFmtId="164" fontId="7" fillId="6" borderId="3" xfId="0" applyNumberFormat="1" applyFont="1" applyFill="1" applyBorder="1" applyAlignment="1">
      <alignment horizontal="center" vertical="center" shrinkToFit="1"/>
    </xf>
    <xf numFmtId="164" fontId="7" fillId="6" borderId="14" xfId="0" applyNumberFormat="1" applyFont="1" applyFill="1" applyBorder="1" applyAlignment="1">
      <alignment horizontal="center" vertical="center" shrinkToFit="1"/>
    </xf>
    <xf numFmtId="164" fontId="7" fillId="6" borderId="4" xfId="0" applyNumberFormat="1" applyFont="1" applyFill="1" applyBorder="1" applyAlignment="1">
      <alignment horizontal="center" vertical="center" shrinkToFit="1"/>
    </xf>
    <xf numFmtId="164" fontId="7" fillId="7" borderId="36" xfId="0" applyNumberFormat="1" applyFont="1" applyFill="1" applyBorder="1" applyAlignment="1">
      <alignment horizontal="center" vertical="center" shrinkToFit="1"/>
    </xf>
    <xf numFmtId="164" fontId="7" fillId="7" borderId="5" xfId="0" applyNumberFormat="1" applyFont="1" applyFill="1" applyBorder="1" applyAlignment="1">
      <alignment horizontal="center" vertical="center" shrinkToFit="1"/>
    </xf>
    <xf numFmtId="164" fontId="7" fillId="7" borderId="37" xfId="0" applyNumberFormat="1" applyFont="1" applyFill="1" applyBorder="1" applyAlignment="1">
      <alignment horizontal="center" vertical="center" shrinkToFit="1"/>
    </xf>
    <xf numFmtId="2" fontId="7" fillId="7" borderId="15" xfId="0" applyNumberFormat="1" applyFont="1" applyFill="1" applyBorder="1" applyAlignment="1">
      <alignment horizontal="center" vertical="center" shrinkToFit="1"/>
    </xf>
    <xf numFmtId="2" fontId="7" fillId="7" borderId="1" xfId="0" applyNumberFormat="1" applyFont="1" applyFill="1" applyBorder="1" applyAlignment="1">
      <alignment horizontal="center" vertical="center" shrinkToFit="1"/>
    </xf>
    <xf numFmtId="2" fontId="7" fillId="7" borderId="14" xfId="0" applyNumberFormat="1" applyFont="1" applyFill="1" applyBorder="1" applyAlignment="1">
      <alignment horizontal="center" vertical="center" shrinkToFit="1"/>
    </xf>
    <xf numFmtId="2" fontId="7" fillId="6" borderId="15" xfId="0" applyNumberFormat="1" applyFont="1" applyFill="1" applyBorder="1" applyAlignment="1">
      <alignment horizontal="center" vertical="center" shrinkToFit="1"/>
    </xf>
    <xf numFmtId="2" fontId="7" fillId="6" borderId="1" xfId="0" applyNumberFormat="1" applyFont="1" applyFill="1" applyBorder="1" applyAlignment="1">
      <alignment horizontal="center" vertical="center" shrinkToFit="1"/>
    </xf>
    <xf numFmtId="2" fontId="7" fillId="6" borderId="14" xfId="0" applyNumberFormat="1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14" fontId="5" fillId="7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14" fontId="5" fillId="6" borderId="1" xfId="0" applyNumberFormat="1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14" fontId="5" fillId="7" borderId="34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left" vertical="top" wrapText="1"/>
    </xf>
    <xf numFmtId="49" fontId="0" fillId="0" borderId="39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9" xfId="0" applyFill="1" applyBorder="1" applyAlignment="1">
      <alignment horizontal="right" vertical="center"/>
    </xf>
    <xf numFmtId="0" fontId="0" fillId="4" borderId="40" xfId="0" applyFill="1" applyBorder="1" applyAlignment="1">
      <alignment horizontal="right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AB31"/>
  <sheetViews>
    <sheetView tabSelected="1" topLeftCell="A5" zoomScale="51" zoomScaleNormal="100" workbookViewId="0">
      <selection activeCell="A7" sqref="A7"/>
    </sheetView>
  </sheetViews>
  <sheetFormatPr baseColWidth="10" defaultRowHeight="14.4" x14ac:dyDescent="0.55000000000000004"/>
  <cols>
    <col min="1" max="1" width="5.7890625" customWidth="1"/>
    <col min="2" max="2" width="17.05078125" customWidth="1"/>
    <col min="3" max="3" width="14.734375" customWidth="1"/>
    <col min="4" max="4" width="10.15625" bestFit="1" customWidth="1"/>
    <col min="5" max="5" width="6.26171875" bestFit="1" customWidth="1"/>
    <col min="6" max="6" width="16.05078125" customWidth="1"/>
    <col min="7" max="7" width="8.68359375" customWidth="1"/>
    <col min="8" max="8" width="8.83984375" customWidth="1"/>
    <col min="9" max="9" width="9.1015625" customWidth="1"/>
    <col min="10" max="11" width="8.15625" customWidth="1"/>
    <col min="12" max="12" width="7.3671875" customWidth="1"/>
    <col min="13" max="13" width="8.3125" customWidth="1"/>
    <col min="14" max="14" width="7.26171875" customWidth="1"/>
    <col min="15" max="15" width="13.05078125" customWidth="1"/>
    <col min="16" max="16" width="12.89453125" customWidth="1"/>
    <col min="17" max="17" width="8.47265625" bestFit="1" customWidth="1"/>
    <col min="18" max="18" width="7.41796875" bestFit="1" customWidth="1"/>
    <col min="19" max="19" width="6.5234375" bestFit="1" customWidth="1"/>
    <col min="20" max="20" width="9.5234375" bestFit="1" customWidth="1"/>
    <col min="21" max="21" width="5.3125" bestFit="1" customWidth="1"/>
    <col min="22" max="22" width="6.5234375" bestFit="1" customWidth="1"/>
    <col min="23" max="23" width="6.62890625" bestFit="1" customWidth="1"/>
    <col min="24" max="24" width="7.68359375" bestFit="1" customWidth="1"/>
    <col min="25" max="26" width="7.1015625" bestFit="1" customWidth="1"/>
    <col min="28" max="28" width="2.1015625" customWidth="1"/>
  </cols>
  <sheetData>
    <row r="1" spans="1:28" ht="66.599999999999994" customHeight="1" thickTop="1" thickBot="1" x14ac:dyDescent="1.25">
      <c r="A1" s="111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31.2" customHeight="1" thickTop="1" x14ac:dyDescent="1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3.4" customHeight="1" x14ac:dyDescent="0.55000000000000004">
      <c r="A3" s="4" t="s">
        <v>4</v>
      </c>
      <c r="B3" s="5"/>
      <c r="C3" s="121"/>
      <c r="D3" s="122"/>
      <c r="E3" s="55"/>
      <c r="G3" s="7" t="s">
        <v>42</v>
      </c>
      <c r="H3" s="3"/>
      <c r="I3" s="34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2"/>
    </row>
    <row r="4" spans="1:28" ht="23.4" customHeight="1" x14ac:dyDescent="0.55000000000000004">
      <c r="A4" s="42"/>
      <c r="B4" s="43"/>
      <c r="C4" s="45"/>
      <c r="D4" s="45"/>
      <c r="E4" s="45"/>
      <c r="F4" s="46"/>
      <c r="G4" s="47"/>
      <c r="H4" s="48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8" ht="23.1" x14ac:dyDescent="0.55000000000000004">
      <c r="A5" s="104" t="s">
        <v>5</v>
      </c>
      <c r="B5" s="105"/>
      <c r="C5" s="106"/>
    </row>
    <row r="6" spans="1:28" s="6" customFormat="1" ht="30" customHeight="1" x14ac:dyDescent="0.55000000000000004">
      <c r="A6" s="107" t="str">
        <f>IF((OR(AA17="NON",AA18="NON",AA19="NON",AA20="NON",AA21="NON",AA22="NON",AA23="NON",AA24="NON",AA25="NON",D15="NON",G26="NON",J26="NON",M26="NON",Q26="NON",R26="NON",S26="NON",T26="NON",U26="NON",V26="NON",W26="NON",X26="NON",Y26="NON",Z26="NON",G27="NON",Q27="NON",U27="NON",Y27="NON",G28="NON",Q28="NON",U28="NON",H29="NON",D15="NON")),"NON","OUI")</f>
        <v>NON</v>
      </c>
      <c r="B6" s="108"/>
      <c r="C6" s="109"/>
      <c r="F6" s="8"/>
      <c r="G6" s="8"/>
      <c r="H6" s="8"/>
      <c r="I6" s="9" t="s">
        <v>43</v>
      </c>
      <c r="J6" s="94" t="s">
        <v>44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s="6" customFormat="1" ht="30" customHeight="1" thickBot="1" x14ac:dyDescent="0.6">
      <c r="F7" s="10"/>
      <c r="G7" s="10"/>
      <c r="H7" s="10"/>
      <c r="I7" s="11" t="s">
        <v>54</v>
      </c>
      <c r="J7" s="94" t="s">
        <v>55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s="6" customFormat="1" ht="30" customHeight="1" thickTop="1" x14ac:dyDescent="0.55000000000000004">
      <c r="A8" s="123" t="s">
        <v>61</v>
      </c>
      <c r="B8" s="124"/>
      <c r="C8" s="125"/>
      <c r="F8" s="12"/>
      <c r="G8" s="12"/>
      <c r="H8" s="12"/>
      <c r="I8" s="13" t="s">
        <v>37</v>
      </c>
      <c r="J8" s="95" t="s">
        <v>32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s="6" customFormat="1" ht="30" customHeight="1" x14ac:dyDescent="0.55000000000000004">
      <c r="A9" s="126"/>
      <c r="B9" s="127"/>
      <c r="C9" s="128"/>
      <c r="F9" s="14"/>
      <c r="G9" s="14"/>
      <c r="H9" s="14"/>
      <c r="I9" s="15" t="s">
        <v>34</v>
      </c>
      <c r="J9" s="95" t="s">
        <v>36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s="6" customFormat="1" ht="30" customHeight="1" x14ac:dyDescent="0.55000000000000004">
      <c r="A10" s="126"/>
      <c r="B10" s="127"/>
      <c r="C10" s="128"/>
      <c r="F10" s="37"/>
      <c r="G10" s="37"/>
      <c r="H10" s="37"/>
      <c r="I10" s="38" t="s">
        <v>38</v>
      </c>
      <c r="J10" s="95" t="s">
        <v>39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30" customHeight="1" x14ac:dyDescent="0.55000000000000004">
      <c r="A11" s="126"/>
      <c r="B11" s="127"/>
      <c r="C11" s="128"/>
      <c r="F11" s="90" t="s">
        <v>60</v>
      </c>
      <c r="G11" s="90"/>
      <c r="H11" s="90"/>
      <c r="I11" s="90"/>
      <c r="J11" s="95" t="s">
        <v>59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x14ac:dyDescent="0.55000000000000004">
      <c r="A12" s="126"/>
      <c r="B12" s="127"/>
      <c r="C12" s="128"/>
    </row>
    <row r="13" spans="1:28" ht="26.1" customHeight="1" thickBot="1" x14ac:dyDescent="0.6">
      <c r="A13" s="129"/>
      <c r="B13" s="130"/>
      <c r="C13" s="131"/>
    </row>
    <row r="14" spans="1:28" ht="30" customHeight="1" thickTop="1" thickBot="1" x14ac:dyDescent="0.6">
      <c r="D14" s="17"/>
      <c r="E14" s="17"/>
      <c r="F14" s="17"/>
      <c r="G14" s="88" t="s">
        <v>25</v>
      </c>
      <c r="H14" s="120"/>
      <c r="I14" s="120"/>
      <c r="J14" s="120"/>
      <c r="K14" s="120"/>
      <c r="L14" s="120"/>
      <c r="M14" s="120"/>
      <c r="N14" s="120"/>
      <c r="O14" s="120"/>
      <c r="P14" s="89"/>
      <c r="Q14" s="88" t="s">
        <v>26</v>
      </c>
      <c r="R14" s="120"/>
      <c r="S14" s="120"/>
      <c r="T14" s="89"/>
      <c r="U14" s="88" t="s">
        <v>27</v>
      </c>
      <c r="V14" s="120"/>
      <c r="W14" s="120"/>
      <c r="X14" s="89"/>
      <c r="Y14" s="88" t="s">
        <v>28</v>
      </c>
      <c r="Z14" s="89"/>
    </row>
    <row r="15" spans="1:28" ht="30" customHeight="1" thickTop="1" thickBot="1" x14ac:dyDescent="0.6">
      <c r="A15" s="110" t="s">
        <v>53</v>
      </c>
      <c r="B15" s="110"/>
      <c r="C15" s="110"/>
      <c r="D15" s="23" t="str">
        <f>IF((COUNTIF(AA17:AB25,"OUI")&lt;5),"NON",IF(OR((COUNTIF(E17:E25,"F")&lt;1),(COUNTIF(E17:E25,"G")&lt;1)),"NON","OUI"))</f>
        <v>NON</v>
      </c>
      <c r="E15" s="27"/>
      <c r="F15" s="17"/>
      <c r="G15" s="114" t="s">
        <v>8</v>
      </c>
      <c r="H15" s="115"/>
      <c r="I15" s="115"/>
      <c r="J15" s="116" t="s">
        <v>9</v>
      </c>
      <c r="K15" s="115"/>
      <c r="L15" s="117"/>
      <c r="M15" s="118" t="s">
        <v>11</v>
      </c>
      <c r="N15" s="119"/>
      <c r="O15" s="119"/>
      <c r="P15" s="117"/>
      <c r="Q15" s="88" t="s">
        <v>24</v>
      </c>
      <c r="R15" s="120"/>
      <c r="S15" s="120"/>
      <c r="T15" s="89"/>
      <c r="U15" s="88" t="s">
        <v>19</v>
      </c>
      <c r="V15" s="120"/>
      <c r="W15" s="120"/>
      <c r="X15" s="89"/>
      <c r="Y15" s="88" t="s">
        <v>29</v>
      </c>
      <c r="Z15" s="89"/>
    </row>
    <row r="16" spans="1:28" ht="29.4" thickTop="1" thickBot="1" x14ac:dyDescent="0.6">
      <c r="A16" s="17"/>
      <c r="B16" s="26" t="s">
        <v>0</v>
      </c>
      <c r="C16" s="24" t="s">
        <v>1</v>
      </c>
      <c r="D16" s="24" t="s">
        <v>46</v>
      </c>
      <c r="E16" s="49" t="s">
        <v>50</v>
      </c>
      <c r="F16" s="25" t="s">
        <v>2</v>
      </c>
      <c r="G16" s="19" t="s">
        <v>6</v>
      </c>
      <c r="H16" s="1" t="s">
        <v>12</v>
      </c>
      <c r="I16" s="18" t="s">
        <v>7</v>
      </c>
      <c r="J16" s="53" t="s">
        <v>48</v>
      </c>
      <c r="K16" s="1" t="s">
        <v>49</v>
      </c>
      <c r="L16" s="22" t="s">
        <v>10</v>
      </c>
      <c r="M16" s="16" t="s">
        <v>13</v>
      </c>
      <c r="N16" s="1" t="s">
        <v>14</v>
      </c>
      <c r="O16" s="2" t="s">
        <v>40</v>
      </c>
      <c r="P16" s="20" t="s">
        <v>41</v>
      </c>
      <c r="Q16" s="19" t="s">
        <v>15</v>
      </c>
      <c r="R16" s="1" t="s">
        <v>16</v>
      </c>
      <c r="S16" s="1" t="s">
        <v>17</v>
      </c>
      <c r="T16" s="22" t="s">
        <v>18</v>
      </c>
      <c r="U16" s="19" t="s">
        <v>20</v>
      </c>
      <c r="V16" s="1" t="s">
        <v>21</v>
      </c>
      <c r="W16" s="1" t="s">
        <v>22</v>
      </c>
      <c r="X16" s="22" t="s">
        <v>23</v>
      </c>
      <c r="Y16" s="19" t="s">
        <v>30</v>
      </c>
      <c r="Z16" s="22" t="s">
        <v>31</v>
      </c>
      <c r="AA16" s="100" t="s">
        <v>45</v>
      </c>
      <c r="AB16" s="101"/>
    </row>
    <row r="17" spans="1:28" ht="30" customHeight="1" thickTop="1" x14ac:dyDescent="0.55000000000000004">
      <c r="A17" s="31">
        <v>1</v>
      </c>
      <c r="B17" s="79"/>
      <c r="C17" s="79"/>
      <c r="D17" s="80"/>
      <c r="E17" s="50"/>
      <c r="F17" s="39"/>
      <c r="G17" s="58"/>
      <c r="H17" s="59"/>
      <c r="I17" s="60"/>
      <c r="J17" s="58"/>
      <c r="K17" s="61"/>
      <c r="L17" s="62"/>
      <c r="M17" s="63"/>
      <c r="N17" s="59"/>
      <c r="O17" s="59"/>
      <c r="P17" s="62"/>
      <c r="Q17" s="73"/>
      <c r="R17" s="74"/>
      <c r="S17" s="74"/>
      <c r="T17" s="75"/>
      <c r="U17" s="73"/>
      <c r="V17" s="74"/>
      <c r="W17" s="74"/>
      <c r="X17" s="75"/>
      <c r="Y17" s="58"/>
      <c r="Z17" s="62"/>
      <c r="AA17" s="98" t="str">
        <f>IF(B17="","en attente",IF(COUNTA(G17:X17)=0,"NON",IF(COUNTA(G17:X17)&gt;3,"NON",IF(COUNTA(G17:P17)&gt;2,"NON",IF(COUNTA(I17,L17:P17)&gt;1,"NON",IF(AND((COUNTA(Y17:Z17)=1),(COUNTA(G17:X17)=0)),"NON",IF(COUNTA(G17:I17)&gt;1,"NON",IF(COUNTA(J17:L17)&gt;1,"NON",IF(COUNTA(M17:P17)&gt;1,"NON",IF(COUNTA(Q17:T17)&gt;2,"NON",IF(COUNTA(U17:X17)&gt;2,"NON","OUI")))))))))))</f>
        <v>en attente</v>
      </c>
      <c r="AB17" s="99"/>
    </row>
    <row r="18" spans="1:28" ht="30" customHeight="1" x14ac:dyDescent="0.55000000000000004">
      <c r="A18" s="21">
        <v>2</v>
      </c>
      <c r="B18" s="81"/>
      <c r="C18" s="81"/>
      <c r="D18" s="82"/>
      <c r="E18" s="51"/>
      <c r="F18" s="40"/>
      <c r="G18" s="64"/>
      <c r="H18" s="65"/>
      <c r="I18" s="66"/>
      <c r="J18" s="64"/>
      <c r="K18" s="67"/>
      <c r="L18" s="68"/>
      <c r="M18" s="69"/>
      <c r="N18" s="65"/>
      <c r="O18" s="65"/>
      <c r="P18" s="68"/>
      <c r="Q18" s="76"/>
      <c r="R18" s="77"/>
      <c r="S18" s="77"/>
      <c r="T18" s="78"/>
      <c r="U18" s="76"/>
      <c r="V18" s="77"/>
      <c r="W18" s="77"/>
      <c r="X18" s="78"/>
      <c r="Y18" s="64"/>
      <c r="Z18" s="68"/>
      <c r="AA18" s="98" t="str">
        <f t="shared" ref="AA18:AA25" si="0">IF(B18="","en attente",IF(COUNTA(G18:X18)=0,"NON",IF(COUNTA(G18:X18)&gt;3,"NON",IF(COUNTA(G18:P18)&gt;2,"NON",IF(COUNTA(I18,L18:P18)&gt;1,"NON",IF(AND((COUNTA(Y18:Z18)=1),(COUNTA(G18:X18)=0)),"NON",IF(COUNTA(G18:I18)&gt;1,"NON",IF(COUNTA(J18:L18)&gt;1,"NON",IF(COUNTA(M18:P18)&gt;1,"NON",IF(COUNTA(Q18:T18)&gt;2,"NON",IF(COUNTA(U18:X18)&gt;2,"NON","OUI")))))))))))</f>
        <v>en attente</v>
      </c>
      <c r="AB18" s="99"/>
    </row>
    <row r="19" spans="1:28" ht="30" customHeight="1" x14ac:dyDescent="0.55000000000000004">
      <c r="A19" s="32">
        <v>3</v>
      </c>
      <c r="B19" s="79"/>
      <c r="C19" s="79"/>
      <c r="D19" s="80"/>
      <c r="E19" s="50"/>
      <c r="F19" s="39"/>
      <c r="G19" s="58"/>
      <c r="H19" s="59"/>
      <c r="I19" s="60"/>
      <c r="J19" s="58"/>
      <c r="K19" s="61"/>
      <c r="L19" s="62"/>
      <c r="M19" s="63"/>
      <c r="N19" s="59"/>
      <c r="O19" s="59"/>
      <c r="P19" s="62"/>
      <c r="Q19" s="73"/>
      <c r="R19" s="74"/>
      <c r="S19" s="74"/>
      <c r="T19" s="75"/>
      <c r="U19" s="73"/>
      <c r="V19" s="74"/>
      <c r="W19" s="74"/>
      <c r="X19" s="75"/>
      <c r="Y19" s="58"/>
      <c r="Z19" s="62"/>
      <c r="AA19" s="98" t="str">
        <f t="shared" si="0"/>
        <v>en attente</v>
      </c>
      <c r="AB19" s="99"/>
    </row>
    <row r="20" spans="1:28" ht="30" customHeight="1" x14ac:dyDescent="0.55000000000000004">
      <c r="A20" s="21">
        <v>4</v>
      </c>
      <c r="B20" s="81"/>
      <c r="C20" s="81"/>
      <c r="D20" s="82"/>
      <c r="E20" s="51"/>
      <c r="F20" s="40"/>
      <c r="G20" s="64"/>
      <c r="H20" s="65"/>
      <c r="I20" s="66"/>
      <c r="J20" s="64"/>
      <c r="K20" s="67"/>
      <c r="L20" s="68"/>
      <c r="M20" s="69"/>
      <c r="N20" s="65"/>
      <c r="O20" s="65"/>
      <c r="P20" s="68"/>
      <c r="Q20" s="76"/>
      <c r="R20" s="77"/>
      <c r="S20" s="77"/>
      <c r="T20" s="78"/>
      <c r="U20" s="76"/>
      <c r="V20" s="77"/>
      <c r="W20" s="77"/>
      <c r="X20" s="78"/>
      <c r="Y20" s="64"/>
      <c r="Z20" s="68"/>
      <c r="AA20" s="98" t="str">
        <f t="shared" si="0"/>
        <v>en attente</v>
      </c>
      <c r="AB20" s="99"/>
    </row>
    <row r="21" spans="1:28" ht="30" customHeight="1" x14ac:dyDescent="0.55000000000000004">
      <c r="A21" s="32">
        <v>5</v>
      </c>
      <c r="B21" s="79"/>
      <c r="C21" s="79"/>
      <c r="D21" s="80"/>
      <c r="E21" s="50"/>
      <c r="F21" s="39"/>
      <c r="G21" s="58"/>
      <c r="H21" s="59"/>
      <c r="I21" s="60"/>
      <c r="J21" s="58"/>
      <c r="K21" s="61"/>
      <c r="L21" s="62"/>
      <c r="M21" s="63"/>
      <c r="N21" s="59"/>
      <c r="O21" s="59"/>
      <c r="P21" s="62"/>
      <c r="Q21" s="73"/>
      <c r="R21" s="74"/>
      <c r="S21" s="74"/>
      <c r="T21" s="75"/>
      <c r="U21" s="73"/>
      <c r="V21" s="74"/>
      <c r="W21" s="74"/>
      <c r="X21" s="75"/>
      <c r="Y21" s="58"/>
      <c r="Z21" s="62"/>
      <c r="AA21" s="98" t="str">
        <f t="shared" si="0"/>
        <v>en attente</v>
      </c>
      <c r="AB21" s="99"/>
    </row>
    <row r="22" spans="1:28" ht="30" customHeight="1" x14ac:dyDescent="0.55000000000000004">
      <c r="A22" s="21">
        <v>6</v>
      </c>
      <c r="B22" s="81"/>
      <c r="C22" s="81"/>
      <c r="D22" s="82"/>
      <c r="E22" s="51"/>
      <c r="F22" s="40"/>
      <c r="G22" s="64"/>
      <c r="H22" s="65"/>
      <c r="I22" s="66"/>
      <c r="J22" s="64"/>
      <c r="K22" s="67"/>
      <c r="L22" s="68"/>
      <c r="M22" s="69"/>
      <c r="N22" s="65"/>
      <c r="O22" s="65"/>
      <c r="P22" s="68"/>
      <c r="Q22" s="76"/>
      <c r="R22" s="77"/>
      <c r="S22" s="77"/>
      <c r="T22" s="78"/>
      <c r="U22" s="76"/>
      <c r="V22" s="77"/>
      <c r="W22" s="77"/>
      <c r="X22" s="78"/>
      <c r="Y22" s="64"/>
      <c r="Z22" s="68"/>
      <c r="AA22" s="98" t="str">
        <f t="shared" si="0"/>
        <v>en attente</v>
      </c>
      <c r="AB22" s="99"/>
    </row>
    <row r="23" spans="1:28" ht="30" customHeight="1" x14ac:dyDescent="0.55000000000000004">
      <c r="A23" s="32">
        <v>7</v>
      </c>
      <c r="B23" s="79"/>
      <c r="C23" s="79"/>
      <c r="D23" s="80"/>
      <c r="E23" s="50"/>
      <c r="F23" s="39"/>
      <c r="G23" s="58"/>
      <c r="H23" s="59"/>
      <c r="I23" s="60"/>
      <c r="J23" s="58"/>
      <c r="K23" s="61"/>
      <c r="L23" s="62"/>
      <c r="M23" s="63"/>
      <c r="N23" s="59"/>
      <c r="O23" s="59"/>
      <c r="P23" s="62"/>
      <c r="Q23" s="73"/>
      <c r="R23" s="74"/>
      <c r="S23" s="74"/>
      <c r="T23" s="75"/>
      <c r="U23" s="73"/>
      <c r="V23" s="74"/>
      <c r="W23" s="74"/>
      <c r="X23" s="75"/>
      <c r="Y23" s="58"/>
      <c r="Z23" s="62"/>
      <c r="AA23" s="98" t="str">
        <f t="shared" si="0"/>
        <v>en attente</v>
      </c>
      <c r="AB23" s="99"/>
    </row>
    <row r="24" spans="1:28" ht="30" customHeight="1" x14ac:dyDescent="0.55000000000000004">
      <c r="A24" s="21">
        <v>8</v>
      </c>
      <c r="B24" s="81"/>
      <c r="C24" s="81"/>
      <c r="D24" s="82"/>
      <c r="E24" s="51"/>
      <c r="F24" s="40"/>
      <c r="G24" s="64"/>
      <c r="H24" s="65"/>
      <c r="I24" s="66"/>
      <c r="J24" s="64"/>
      <c r="K24" s="67"/>
      <c r="L24" s="68"/>
      <c r="M24" s="69"/>
      <c r="N24" s="65"/>
      <c r="O24" s="65"/>
      <c r="P24" s="68"/>
      <c r="Q24" s="76"/>
      <c r="R24" s="77"/>
      <c r="S24" s="77"/>
      <c r="T24" s="78"/>
      <c r="U24" s="76"/>
      <c r="V24" s="77"/>
      <c r="W24" s="77"/>
      <c r="X24" s="78"/>
      <c r="Y24" s="64"/>
      <c r="Z24" s="68"/>
      <c r="AA24" s="98" t="str">
        <f t="shared" si="0"/>
        <v>en attente</v>
      </c>
      <c r="AB24" s="99"/>
    </row>
    <row r="25" spans="1:28" ht="30" customHeight="1" thickBot="1" x14ac:dyDescent="0.6">
      <c r="A25" s="33">
        <v>9</v>
      </c>
      <c r="B25" s="83"/>
      <c r="C25" s="83"/>
      <c r="D25" s="84"/>
      <c r="E25" s="52"/>
      <c r="F25" s="41"/>
      <c r="G25" s="58"/>
      <c r="H25" s="59"/>
      <c r="I25" s="60"/>
      <c r="J25" s="70"/>
      <c r="K25" s="71"/>
      <c r="L25" s="72"/>
      <c r="M25" s="63"/>
      <c r="N25" s="59"/>
      <c r="O25" s="59"/>
      <c r="P25" s="62"/>
      <c r="Q25" s="73"/>
      <c r="R25" s="74"/>
      <c r="S25" s="74"/>
      <c r="T25" s="75"/>
      <c r="U25" s="73"/>
      <c r="V25" s="74"/>
      <c r="W25" s="74"/>
      <c r="X25" s="75"/>
      <c r="Y25" s="58"/>
      <c r="Z25" s="62"/>
      <c r="AA25" s="98" t="str">
        <f t="shared" si="0"/>
        <v>en attente</v>
      </c>
      <c r="AB25" s="99"/>
    </row>
    <row r="26" spans="1:28" ht="30" customHeight="1" thickTop="1" thickBot="1" x14ac:dyDescent="0.6">
      <c r="C26" s="134" t="s">
        <v>33</v>
      </c>
      <c r="D26" s="134"/>
      <c r="E26" s="134"/>
      <c r="F26" s="135"/>
      <c r="G26" s="85" t="str">
        <f>IF(COUNTA(G17:I25)&gt;3,"NON","OUI")</f>
        <v>OUI</v>
      </c>
      <c r="H26" s="86"/>
      <c r="I26" s="87"/>
      <c r="J26" s="85" t="str">
        <f>IF(COUNTA(J17:L25)&gt;3,"NON","OUI")</f>
        <v>OUI</v>
      </c>
      <c r="K26" s="86"/>
      <c r="L26" s="87"/>
      <c r="M26" s="85" t="str">
        <f>IF(COUNTA(M17:P25)&gt;3,"NON","OUI")</f>
        <v>OUI</v>
      </c>
      <c r="N26" s="86"/>
      <c r="O26" s="86"/>
      <c r="P26" s="87"/>
      <c r="Q26" s="28" t="str">
        <f>IF(COUNTA(Q17:Q25)&gt;3,"NON","OUI")</f>
        <v>OUI</v>
      </c>
      <c r="R26" s="29" t="str">
        <f t="shared" ref="R26:X26" si="1">IF(COUNTA(R17:R25)&gt;3,"NON","OUI")</f>
        <v>OUI</v>
      </c>
      <c r="S26" s="29" t="str">
        <f t="shared" si="1"/>
        <v>OUI</v>
      </c>
      <c r="T26" s="30" t="str">
        <f t="shared" si="1"/>
        <v>OUI</v>
      </c>
      <c r="U26" s="28" t="str">
        <f t="shared" si="1"/>
        <v>OUI</v>
      </c>
      <c r="V26" s="29" t="str">
        <f t="shared" si="1"/>
        <v>OUI</v>
      </c>
      <c r="W26" s="29" t="str">
        <f t="shared" si="1"/>
        <v>OUI</v>
      </c>
      <c r="X26" s="30" t="str">
        <f t="shared" si="1"/>
        <v>OUI</v>
      </c>
      <c r="Y26" s="28" t="str">
        <f>IF(AND(COUNTA(Z17:Z25)=0,COUNTA(Y17:Y25)=0),"NON",IF(COUNTA(Z17:Z25)&gt;0,"OUI",IF(COUNTA(Y17:Y25)&lt;4,"NON",(IF(COUNTA(Y17:Y25)&gt;6,"NON","OUI")))))</f>
        <v>NON</v>
      </c>
      <c r="Z26" s="30" t="str">
        <f>IF(AND(COUNTA(Z17:Z25)=0,COUNTA(Y17:Y25)=0),"NON",IF(COUNTA(Y17:Y25)&gt;0,"OUI",IF(COUNTA(Z17:Z25)&lt;4,"NON",(IF(COUNTA(Z17:Z25)&gt;6,"NON","OUI")))))</f>
        <v>NON</v>
      </c>
    </row>
    <row r="27" spans="1:28" ht="30" customHeight="1" thickTop="1" thickBot="1" x14ac:dyDescent="0.6">
      <c r="C27" s="96" t="s">
        <v>34</v>
      </c>
      <c r="D27" s="96"/>
      <c r="E27" s="96"/>
      <c r="F27" s="97"/>
      <c r="G27" s="102" t="str">
        <f>IF((AND(COUNTA(G17:I25)&gt;=1,COUNTA(J17:L25)&gt;=1)),"OUI",IF((AND(COUNTA(G17:I25)&gt;=1,COUNTA(M17:P25)&gt;=1)),"OUI",IF((AND(COUNTA(J17:L25)&gt;=1,COUNTA(M17:P25)&gt;=1)),"OUI","NON")))</f>
        <v>NON</v>
      </c>
      <c r="H27" s="98"/>
      <c r="I27" s="98"/>
      <c r="J27" s="98"/>
      <c r="K27" s="98"/>
      <c r="L27" s="98"/>
      <c r="M27" s="98"/>
      <c r="N27" s="98"/>
      <c r="O27" s="98"/>
      <c r="P27" s="103"/>
      <c r="Q27" s="91" t="str">
        <f>IF((AND(COUNTA(Q17:Q25)&gt;=1,COUNTA(R17:R25)&gt;=1)),"OUI",IF((AND(COUNTA(Q17:Q25)&gt;=1,COUNTA(S17:S25)&gt;=1)),"OUI",IF((AND(COUNTA(Q17:Q25)&gt;=1,COUNTA(T17:T25)&gt;=1)),"OUI",IF((AND(COUNTA(R17:R25)&gt;=1,COUNTA(S17:S25)&gt;=1)),"OUI",IF((AND(COUNTA(R17:R25)&gt;=1,COUNTA(T17:T25)&gt;=1)),"OUI",IF((AND(COUNTA(S17:S25)&gt;=1,COUNTA(T17:T25)&gt;=1)),"OUI","NON"))))))</f>
        <v>NON</v>
      </c>
      <c r="R27" s="92"/>
      <c r="S27" s="92"/>
      <c r="T27" s="93"/>
      <c r="U27" s="91" t="str">
        <f>IF((AND(COUNTA(U17:U25)&gt;=1,COUNTA(V17:V25)&gt;=1)),"OUI",IF((AND(COUNTA(U17:U25)&gt;=1,COUNTA(W17:W25)&gt;=1)),"OUI",IF((AND(COUNTA(U17:U25)&gt;=1,COUNTA(X17:X25)&gt;=1)),"OUI",IF((AND(COUNTA(V17:V25)&gt;=1,COUNTA(W17:W25)&gt;=1)),"OUI",IF((AND(COUNTA(V17:V25)&gt;=1,COUNTA(X17:X25)&gt;=1)),"OUI",IF((AND(COUNTA(W17:W25)&gt;=1,COUNTA(X17:X25)&gt;=1)),"OUI","NON"))))))</f>
        <v>NON</v>
      </c>
      <c r="V27" s="92"/>
      <c r="W27" s="92"/>
      <c r="X27" s="93"/>
      <c r="Y27" s="91" t="str">
        <f>IF(OR(Y26="NON",Z26="NON"),"NON","OUI")</f>
        <v>NON</v>
      </c>
      <c r="Z27" s="93"/>
    </row>
    <row r="28" spans="1:28" ht="30" customHeight="1" thickTop="1" thickBot="1" x14ac:dyDescent="0.6">
      <c r="C28" s="132" t="s">
        <v>35</v>
      </c>
      <c r="D28" s="132"/>
      <c r="E28" s="132"/>
      <c r="F28" s="133"/>
      <c r="G28" s="91" t="str">
        <f>IF(AND(G27="OUI",COUNTA(G17:P25)&lt;=6),"OUI","NON")</f>
        <v>NON</v>
      </c>
      <c r="H28" s="92"/>
      <c r="I28" s="92"/>
      <c r="J28" s="92"/>
      <c r="K28" s="92"/>
      <c r="L28" s="92"/>
      <c r="M28" s="92"/>
      <c r="N28" s="92"/>
      <c r="O28" s="92"/>
      <c r="P28" s="93"/>
      <c r="Q28" s="91" t="str">
        <f>IF(AND(Q27="OUI",COUNTA(Q17:T25)&lt;=6),"OUI","NON")</f>
        <v>NON</v>
      </c>
      <c r="R28" s="92"/>
      <c r="S28" s="92"/>
      <c r="T28" s="93"/>
      <c r="U28" s="91" t="str">
        <f>IF(AND(U27="OUI",COUNTA(U17:X25)&lt;=6),"OUI","NON")</f>
        <v>NON</v>
      </c>
      <c r="V28" s="92"/>
      <c r="W28" s="92"/>
      <c r="X28" s="93"/>
      <c r="Y28" s="6"/>
      <c r="Z28" s="6"/>
    </row>
    <row r="29" spans="1:28" ht="30" customHeight="1" thickTop="1" thickBot="1" x14ac:dyDescent="0.6">
      <c r="B29" s="6"/>
      <c r="C29" s="90" t="s">
        <v>60</v>
      </c>
      <c r="D29" s="90"/>
      <c r="E29" s="90"/>
      <c r="F29" s="90"/>
      <c r="G29" s="56">
        <f>COUNTA(G17:X25)</f>
        <v>0</v>
      </c>
      <c r="H29" s="91" t="str">
        <f>IF(COUNTA(G17:X25)&lt;15,"NON",IF(COUNTA(G17:X25)&gt;18,"NON","OUI"))</f>
        <v>NON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57"/>
      <c r="Z29" s="54"/>
    </row>
    <row r="30" spans="1:28" ht="14.7" thickTop="1" x14ac:dyDescent="0.55000000000000004"/>
    <row r="31" spans="1:28" x14ac:dyDescent="0.55000000000000004">
      <c r="B31" t="s">
        <v>62</v>
      </c>
    </row>
  </sheetData>
  <mergeCells count="49">
    <mergeCell ref="AA18:AB18"/>
    <mergeCell ref="AA19:AB19"/>
    <mergeCell ref="AA20:AB20"/>
    <mergeCell ref="Y14:Z14"/>
    <mergeCell ref="AA21:AB21"/>
    <mergeCell ref="AA22:AB22"/>
    <mergeCell ref="AA23:AB23"/>
    <mergeCell ref="Q28:T28"/>
    <mergeCell ref="U28:X28"/>
    <mergeCell ref="U27:X27"/>
    <mergeCell ref="Q14:T14"/>
    <mergeCell ref="U14:X14"/>
    <mergeCell ref="J26:L26"/>
    <mergeCell ref="M26:P26"/>
    <mergeCell ref="C28:F28"/>
    <mergeCell ref="G28:P28"/>
    <mergeCell ref="C26:F26"/>
    <mergeCell ref="Q27:T27"/>
    <mergeCell ref="A5:C5"/>
    <mergeCell ref="A6:C6"/>
    <mergeCell ref="A15:C15"/>
    <mergeCell ref="A1:AB1"/>
    <mergeCell ref="AA17:AB17"/>
    <mergeCell ref="G15:I15"/>
    <mergeCell ref="J15:L15"/>
    <mergeCell ref="M15:P15"/>
    <mergeCell ref="Q15:T15"/>
    <mergeCell ref="U15:X15"/>
    <mergeCell ref="J3:Z3"/>
    <mergeCell ref="C3:D3"/>
    <mergeCell ref="J6:AB6"/>
    <mergeCell ref="A8:C13"/>
    <mergeCell ref="G14:P14"/>
    <mergeCell ref="G26:I26"/>
    <mergeCell ref="Y15:Z15"/>
    <mergeCell ref="C29:F29"/>
    <mergeCell ref="H29:X29"/>
    <mergeCell ref="J7:AB7"/>
    <mergeCell ref="J8:AB8"/>
    <mergeCell ref="J9:AB9"/>
    <mergeCell ref="J10:AB10"/>
    <mergeCell ref="C27:F27"/>
    <mergeCell ref="F11:I11"/>
    <mergeCell ref="J11:AB11"/>
    <mergeCell ref="AA24:AB24"/>
    <mergeCell ref="AA25:AB25"/>
    <mergeCell ref="AA16:AB16"/>
    <mergeCell ref="Y27:Z27"/>
    <mergeCell ref="G27:P27"/>
  </mergeCells>
  <conditionalFormatting sqref="A6">
    <cfRule type="containsText" dxfId="9" priority="9" operator="containsText" text="OUI">
      <formula>NOT(ISERROR(SEARCH("OUI",A6)))</formula>
    </cfRule>
    <cfRule type="containsText" dxfId="8" priority="10" operator="containsText" text="NON">
      <formula>NOT(ISERROR(SEARCH("NON",A6)))</formula>
    </cfRule>
  </conditionalFormatting>
  <conditionalFormatting sqref="AA17:AA25">
    <cfRule type="containsText" dxfId="7" priority="7" operator="containsText" text="OUI">
      <formula>NOT(ISERROR(SEARCH("OUI",AA17)))</formula>
    </cfRule>
    <cfRule type="containsText" dxfId="6" priority="8" operator="containsText" text="NON">
      <formula>NOT(ISERROR(SEARCH("NON",AA17)))</formula>
    </cfRule>
  </conditionalFormatting>
  <conditionalFormatting sqref="D15:E15">
    <cfRule type="containsText" dxfId="5" priority="5" operator="containsText" text="OUI">
      <formula>NOT(ISERROR(SEARCH("OUI",D15)))</formula>
    </cfRule>
    <cfRule type="containsText" dxfId="4" priority="6" operator="containsText" text="NON">
      <formula>NOT(ISERROR(SEARCH("NON",D15)))</formula>
    </cfRule>
  </conditionalFormatting>
  <conditionalFormatting sqref="G26:Z28">
    <cfRule type="containsText" dxfId="3" priority="3" operator="containsText" text="OUI">
      <formula>NOT(ISERROR(SEARCH("OUI",G26)))</formula>
    </cfRule>
    <cfRule type="containsText" dxfId="2" priority="4" operator="containsText" text="NON">
      <formula>NOT(ISERROR(SEARCH("NON",G26)))</formula>
    </cfRule>
  </conditionalFormatting>
  <conditionalFormatting sqref="H29 Y29">
    <cfRule type="containsText" dxfId="1" priority="1" operator="containsText" text="OUI">
      <formula>NOT(ISERROR(SEARCH("OUI",H29)))</formula>
    </cfRule>
    <cfRule type="containsText" dxfId="0" priority="2" operator="containsText" text="NON">
      <formula>NOT(ISERROR(SEARCH("NON",H29)))</formula>
    </cfRule>
  </conditionalFormatting>
  <dataValidations count="6">
    <dataValidation type="custom" showInputMessage="1" showErrorMessage="1" errorTitle="Problème" error="Vous avez déjà une cotation en relais 4x400m!" sqref="Y17:Y25" xr:uid="{455896BC-AD8B-4233-A873-EA8523144F9B}">
      <formula1>COUNTA($Z$17:$Z$25)&lt;=0</formula1>
    </dataValidation>
    <dataValidation type="custom" allowBlank="1" showInputMessage="1" showErrorMessage="1" errorTitle="Problème" error="Cette épreuve est réservée aux garçons" sqref="J17:J25" xr:uid="{E7C8EEF9-022C-419A-A954-BFED6CAF38AD}">
      <formula1>E17&lt;&gt;"F"</formula1>
    </dataValidation>
    <dataValidation type="custom" allowBlank="1" showInputMessage="1" showErrorMessage="1" errorTitle="Problème" error="Cette épreuve est réservée aux filles." sqref="K17:K25" xr:uid="{70823E65-B7B6-4121-8E82-C5E290BD51F2}">
      <formula1>E17&lt;&gt;"G"</formula1>
    </dataValidation>
    <dataValidation type="custom" allowBlank="1" showInputMessage="1" showErrorMessage="1" errorTitle="Problème" error="Cette épreuve est réservée aux cadets" sqref="O17:O25" xr:uid="{2192DB35-C50D-4D8D-9948-0414E1DE9E78}">
      <formula1>AND(F17&lt;&gt;"CADETTE",F17&lt;&gt;"JUNIOR F",F17&lt;&gt;"JUNIOR G")</formula1>
    </dataValidation>
    <dataValidation type="custom" allowBlank="1" showInputMessage="1" showErrorMessage="1" errorTitle="Problème" error="Cette épreuve est réservée aux juniors G" sqref="P17:P25" xr:uid="{8351ED03-D782-4BB2-8EF8-00B2C611981C}">
      <formula1>AND(F17&lt;&gt;"CADETTE",F17&lt;&gt;"JUNIOR F",F17&lt;&gt;"CADET")</formula1>
    </dataValidation>
    <dataValidation type="custom" showInputMessage="1" showErrorMessage="1" errorTitle="Problème" error="Vous avez déjà une cotation en relais 4x100m!_x000a_OU_x000a_Seul un garçon peut participer au 4x400m" sqref="Z17:Z25" xr:uid="{643F9D00-FA97-44CD-8295-09CC3D4E74B1}">
      <formula1>AND(COUNTA($Y$17:$Y$25)&lt;=0,E17&lt;&gt;"F")</formula1>
    </dataValidation>
  </dataValidations>
  <printOptions horizontalCentered="1" verticalCentered="1"/>
  <pageMargins left="0.19685039370078741" right="0.19685039370078741" top="0" bottom="0" header="0" footer="0"/>
  <pageSetup paperSize="9" scale="57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33DEF0-6784-4766-80FD-9B5E8F3B394D}">
          <x14:formula1>
            <xm:f>'VALIDATIONS DE DONNEES'!$C$2:$C$3</xm:f>
          </x14:formula1>
          <xm:sqref>E17:E25</xm:sqref>
        </x14:dataValidation>
        <x14:dataValidation type="list" allowBlank="1" showInputMessage="1" showErrorMessage="1" xr:uid="{F9EF6E5E-9E75-47E8-88B5-0D373B0AFE10}">
          <x14:formula1>
            <xm:f>'VALIDATIONS DE DONNEES'!$A$2:$A$5</xm:f>
          </x14:formula1>
          <xm:sqref>F17:F25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C5"/>
  <sheetViews>
    <sheetView workbookViewId="0">
      <selection activeCell="E9" sqref="E9"/>
    </sheetView>
  </sheetViews>
  <sheetFormatPr baseColWidth="10" defaultRowHeight="14.4" x14ac:dyDescent="0.55000000000000004"/>
  <sheetData>
    <row r="1" spans="1:3" x14ac:dyDescent="0.55000000000000004">
      <c r="A1" t="s">
        <v>2</v>
      </c>
      <c r="C1" t="s">
        <v>50</v>
      </c>
    </row>
    <row r="2" spans="1:3" x14ac:dyDescent="0.55000000000000004">
      <c r="A2" t="s">
        <v>56</v>
      </c>
      <c r="C2" t="s">
        <v>51</v>
      </c>
    </row>
    <row r="3" spans="1:3" x14ac:dyDescent="0.55000000000000004">
      <c r="A3" t="s">
        <v>3</v>
      </c>
      <c r="C3" t="s">
        <v>52</v>
      </c>
    </row>
    <row r="4" spans="1:3" x14ac:dyDescent="0.55000000000000004">
      <c r="A4" t="s">
        <v>58</v>
      </c>
    </row>
    <row r="5" spans="1:3" x14ac:dyDescent="0.55000000000000004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brass</dc:creator>
  <cp:lastModifiedBy>brass</cp:lastModifiedBy>
  <cp:lastPrinted>2019-05-25T10:07:46Z</cp:lastPrinted>
  <dcterms:created xsi:type="dcterms:W3CDTF">2019-05-24T15:32:38Z</dcterms:created>
  <dcterms:modified xsi:type="dcterms:W3CDTF">2019-05-30T14:22:57Z</dcterms:modified>
</cp:coreProperties>
</file>