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ss\Desktop\1 UGSEL GEOFFREY PC PRO\ATHLETISME PLEIN AIR\ATHLE PLEIN AIR CJ 2019 LENS\Equipes Athlé Lens\"/>
    </mc:Choice>
  </mc:AlternateContent>
  <xr:revisionPtr revIDLastSave="0" documentId="13_ncr:1_{88FA76A5-4339-440D-A7DD-B04E2DD4F1C4}" xr6:coauthVersionLast="43" xr6:coauthVersionMax="43" xr10:uidLastSave="{00000000-0000-0000-0000-000000000000}"/>
  <bookViews>
    <workbookView xWindow="-96" yWindow="-96" windowWidth="19392" windowHeight="10392" xr2:uid="{95C00315-2D76-4881-9B86-737EDAB89C90}"/>
  </bookViews>
  <sheets>
    <sheet name="VERIFICATION" sheetId="1" r:id="rId1"/>
    <sheet name="VALIDATIONS DE DONNEES" sheetId="2" state="hidden" r:id="rId2"/>
  </sheets>
  <definedNames>
    <definedName name="_xlnm.Print_Area" localSheetId="0">VERIFICATION!$A$1:$Z$29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8" i="1" l="1"/>
  <c r="Y19" i="1"/>
  <c r="Y20" i="1"/>
  <c r="Y21" i="1"/>
  <c r="Y22" i="1"/>
  <c r="Y23" i="1"/>
  <c r="Y24" i="1"/>
  <c r="Y25" i="1"/>
  <c r="Y17" i="1"/>
  <c r="G29" i="1" l="1"/>
  <c r="F29" i="1"/>
  <c r="W26" i="1" l="1"/>
  <c r="X26" i="1"/>
  <c r="F26" i="1"/>
  <c r="F27" i="1"/>
  <c r="F28" i="1" s="1"/>
  <c r="S27" i="1"/>
  <c r="S28" i="1" s="1"/>
  <c r="W27" i="1" l="1"/>
  <c r="O27" i="1"/>
  <c r="O28" i="1" s="1"/>
  <c r="P26" i="1"/>
  <c r="Q26" i="1"/>
  <c r="R26" i="1"/>
  <c r="S26" i="1"/>
  <c r="T26" i="1"/>
  <c r="U26" i="1"/>
  <c r="V26" i="1"/>
  <c r="O26" i="1"/>
  <c r="K26" i="1"/>
  <c r="I26" i="1"/>
  <c r="D15" i="1" l="1"/>
  <c r="A6" i="1" s="1"/>
</calcChain>
</file>

<file path=xl/sharedStrings.xml><?xml version="1.0" encoding="utf-8"?>
<sst xmlns="http://schemas.openxmlformats.org/spreadsheetml/2006/main" count="59" uniqueCount="56">
  <si>
    <t>NOM</t>
  </si>
  <si>
    <t>PRENOM</t>
  </si>
  <si>
    <t>CATEGORIE</t>
  </si>
  <si>
    <t>CADET</t>
  </si>
  <si>
    <t>JUNIOR</t>
  </si>
  <si>
    <t>Sigle établissement :</t>
  </si>
  <si>
    <t>Equipe conforme</t>
  </si>
  <si>
    <t>100m</t>
  </si>
  <si>
    <t>400m</t>
  </si>
  <si>
    <t>Groupe1 - Vitesse</t>
  </si>
  <si>
    <t>Groupe 2 - Haies</t>
  </si>
  <si>
    <t>400h</t>
  </si>
  <si>
    <t>Groupe 3 - Distance</t>
  </si>
  <si>
    <t>200m</t>
  </si>
  <si>
    <t>800m</t>
  </si>
  <si>
    <t>1500m</t>
  </si>
  <si>
    <t>Longueur</t>
  </si>
  <si>
    <t>Hauteur</t>
  </si>
  <si>
    <t>Perche</t>
  </si>
  <si>
    <t>Triple Saut</t>
  </si>
  <si>
    <t>Groupe 5</t>
  </si>
  <si>
    <t>Poids</t>
  </si>
  <si>
    <t>Disque</t>
  </si>
  <si>
    <t>Javelot</t>
  </si>
  <si>
    <t>Marteau</t>
  </si>
  <si>
    <t>Groupe 4</t>
  </si>
  <si>
    <t>COURSES</t>
  </si>
  <si>
    <t>SAUTS</t>
  </si>
  <si>
    <t>LANCERS</t>
  </si>
  <si>
    <t>RELAIS</t>
  </si>
  <si>
    <t>Groupe 6</t>
  </si>
  <si>
    <t>4x100m</t>
  </si>
  <si>
    <t>4x400m</t>
  </si>
  <si>
    <t>3 cotations maximum dans le même groupe de courses et dans la même épreuve de sauts et de lancers</t>
  </si>
  <si>
    <t>une équipe se compose de 9 athlètes au maximum et de 5 au minimum respectant les nombres d'épreuves</t>
  </si>
  <si>
    <t>2ème validation - nb athlètes ==&gt;</t>
  </si>
  <si>
    <t>3ème validation - épreuves ==&gt;</t>
  </si>
  <si>
    <t>2ème validation - nombre d'athlètes ==&gt;</t>
  </si>
  <si>
    <t>4ème validation - cotations obligatoires ==&gt;</t>
  </si>
  <si>
    <t>5ème validation - cotations supplémentaires ==&gt;</t>
  </si>
  <si>
    <t>2 cotations obligatoires dans 2 groupes différents (courses), 2 sauts différents et 2 lancers différents + 1 relais obligatoire et maximum</t>
  </si>
  <si>
    <t>3ème validation - nb de cotations maximum ==&gt;</t>
  </si>
  <si>
    <t>5ème validation - cotations supplémentaires  ==&gt;</t>
  </si>
  <si>
    <t>4 cotations supplémentaires maximum en courses (hors relais) , 4 cotations supplémentaires maximum en sauts, 4 cotations supplémentaires maximum en lancers.</t>
  </si>
  <si>
    <t>110h</t>
  </si>
  <si>
    <t>2000m
 Steeple (CG)</t>
  </si>
  <si>
    <t>3000m
 Steeple (JG)</t>
  </si>
  <si>
    <t>ATHLETISME PLEIN AIR CADETS-JUNIORS MASCULINS
VERIFICATIONS EQUIPE</t>
  </si>
  <si>
    <t>NOM établissement + Ville :</t>
  </si>
  <si>
    <t>1ère validation - athlète ==&gt;</t>
  </si>
  <si>
    <t>3 épreuves maximum + 1 relais ET si participation à 1 relais alors 1 épreuve individuelle obligatoire
+ interditction de doubler 2 courses de distances supérieures ou égales à 400m sauf pour le relais 4x400m</t>
  </si>
  <si>
    <t>1ère validation 
- athlète</t>
  </si>
  <si>
    <t>D de N</t>
  </si>
  <si>
    <t>6ème validation - nombre total de cotations ==&gt;</t>
  </si>
  <si>
    <t>15 cotations minimum et 18 cotations maximum au total (+ le relais)</t>
  </si>
  <si>
    <t>MODE D'EMPLOI :
1- Ne remplir que les cases grisées.
2- Remplir sigle et établissement.
3- Remplir NOM PRENOM Date de naissance et choisir la catégorie.
4- Mettre la performance pour chaque épreuve réalisée par les élèves (format courses 1'23"45 ou format sauts/lancers 6,78).
5- Quand toutes les cases sont vertes alors votre équipe est conforme (voir au-dessus le résultat final).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</si>
</sst>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\'mm\'\'ss"/>
  </numFmts>
  <fonts count="9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99FF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right" vertical="center"/>
    </xf>
    <xf numFmtId="14" fontId="5" fillId="7" borderId="1" xfId="0" applyNumberFormat="1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14" fontId="5" fillId="7" borderId="34" xfId="0" applyNumberFormat="1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8" fillId="10" borderId="41" xfId="0" applyFont="1" applyFill="1" applyBorder="1" applyAlignment="1">
      <alignment horizontal="center" vertical="center"/>
    </xf>
    <xf numFmtId="164" fontId="7" fillId="7" borderId="15" xfId="0" applyNumberFormat="1" applyFont="1" applyFill="1" applyBorder="1" applyAlignment="1">
      <alignment horizontal="center" vertical="center" shrinkToFit="1"/>
    </xf>
    <xf numFmtId="164" fontId="7" fillId="7" borderId="1" xfId="0" applyNumberFormat="1" applyFont="1" applyFill="1" applyBorder="1" applyAlignment="1">
      <alignment horizontal="center" vertical="center" shrinkToFit="1"/>
    </xf>
    <xf numFmtId="164" fontId="7" fillId="7" borderId="2" xfId="0" applyNumberFormat="1" applyFont="1" applyFill="1" applyBorder="1" applyAlignment="1">
      <alignment horizontal="center" vertical="center" shrinkToFit="1"/>
    </xf>
    <xf numFmtId="164" fontId="7" fillId="7" borderId="14" xfId="0" applyNumberFormat="1" applyFont="1" applyFill="1" applyBorder="1" applyAlignment="1">
      <alignment horizontal="center" vertical="center" shrinkToFit="1"/>
    </xf>
    <xf numFmtId="164" fontId="7" fillId="7" borderId="4" xfId="0" applyNumberFormat="1" applyFont="1" applyFill="1" applyBorder="1" applyAlignment="1">
      <alignment horizontal="center" vertical="center" shrinkToFit="1"/>
    </xf>
    <xf numFmtId="164" fontId="7" fillId="6" borderId="15" xfId="0" applyNumberFormat="1" applyFont="1" applyFill="1" applyBorder="1" applyAlignment="1">
      <alignment horizontal="center" vertical="center" shrinkToFit="1"/>
    </xf>
    <xf numFmtId="164" fontId="7" fillId="6" borderId="1" xfId="0" applyNumberFormat="1" applyFont="1" applyFill="1" applyBorder="1" applyAlignment="1">
      <alignment horizontal="center" vertical="center" shrinkToFit="1"/>
    </xf>
    <xf numFmtId="164" fontId="7" fillId="6" borderId="2" xfId="0" applyNumberFormat="1" applyFont="1" applyFill="1" applyBorder="1" applyAlignment="1">
      <alignment horizontal="center" vertical="center" shrinkToFit="1"/>
    </xf>
    <xf numFmtId="164" fontId="7" fillId="6" borderId="14" xfId="0" applyNumberFormat="1" applyFont="1" applyFill="1" applyBorder="1" applyAlignment="1">
      <alignment horizontal="center" vertical="center" shrinkToFit="1"/>
    </xf>
    <xf numFmtId="164" fontId="7" fillId="6" borderId="4" xfId="0" applyNumberFormat="1" applyFont="1" applyFill="1" applyBorder="1" applyAlignment="1">
      <alignment horizontal="center" vertical="center" shrinkToFit="1"/>
    </xf>
    <xf numFmtId="164" fontId="7" fillId="7" borderId="36" xfId="0" applyNumberFormat="1" applyFont="1" applyFill="1" applyBorder="1" applyAlignment="1">
      <alignment horizontal="center" vertical="center" shrinkToFit="1"/>
    </xf>
    <xf numFmtId="164" fontId="7" fillId="7" borderId="37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2" fontId="7" fillId="7" borderId="15" xfId="0" applyNumberFormat="1" applyFont="1" applyFill="1" applyBorder="1" applyAlignment="1">
      <alignment horizontal="center" vertical="center" shrinkToFit="1"/>
    </xf>
    <xf numFmtId="2" fontId="7" fillId="7" borderId="1" xfId="0" applyNumberFormat="1" applyFont="1" applyFill="1" applyBorder="1" applyAlignment="1">
      <alignment horizontal="center" vertical="center" shrinkToFit="1"/>
    </xf>
    <xf numFmtId="2" fontId="7" fillId="7" borderId="14" xfId="0" applyNumberFormat="1" applyFont="1" applyFill="1" applyBorder="1" applyAlignment="1">
      <alignment horizontal="center" vertical="center" shrinkToFit="1"/>
    </xf>
    <xf numFmtId="2" fontId="7" fillId="6" borderId="15" xfId="0" applyNumberFormat="1" applyFont="1" applyFill="1" applyBorder="1" applyAlignment="1">
      <alignment horizontal="center" vertical="center" shrinkToFit="1"/>
    </xf>
    <xf numFmtId="2" fontId="7" fillId="6" borderId="1" xfId="0" applyNumberFormat="1" applyFont="1" applyFill="1" applyBorder="1" applyAlignment="1">
      <alignment horizontal="center" vertical="center" shrinkToFit="1"/>
    </xf>
    <xf numFmtId="2" fontId="7" fillId="6" borderId="14" xfId="0" applyNumberFormat="1" applyFont="1" applyFill="1" applyBorder="1" applyAlignment="1">
      <alignment horizontal="center" vertical="center" shrinkToFit="1"/>
    </xf>
    <xf numFmtId="0" fontId="5" fillId="7" borderId="1" xfId="0" applyFont="1" applyFill="1" applyBorder="1" applyAlignment="1">
      <alignment horizontal="center" vertical="center" shrinkToFit="1"/>
    </xf>
    <xf numFmtId="0" fontId="5" fillId="6" borderId="1" xfId="0" applyFont="1" applyFill="1" applyBorder="1" applyAlignment="1">
      <alignment horizontal="center" vertical="center" shrinkToFit="1"/>
    </xf>
    <xf numFmtId="0" fontId="5" fillId="7" borderId="34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4" borderId="39" xfId="0" applyFill="1" applyBorder="1" applyAlignment="1">
      <alignment horizontal="right" vertical="center"/>
    </xf>
    <xf numFmtId="0" fontId="0" fillId="4" borderId="40" xfId="0" applyFill="1" applyBorder="1" applyAlignment="1">
      <alignment horizontal="right" vertical="center"/>
    </xf>
    <xf numFmtId="0" fontId="0" fillId="5" borderId="0" xfId="0" applyFill="1" applyAlignment="1">
      <alignment horizontal="right" vertical="center"/>
    </xf>
    <xf numFmtId="0" fontId="0" fillId="5" borderId="17" xfId="0" applyFill="1" applyBorder="1" applyAlignment="1">
      <alignment horizontal="right" vertical="center"/>
    </xf>
    <xf numFmtId="0" fontId="0" fillId="9" borderId="0" xfId="0" applyFill="1" applyAlignment="1">
      <alignment horizontal="right" vertical="center"/>
    </xf>
    <xf numFmtId="0" fontId="0" fillId="9" borderId="17" xfId="0" applyFill="1" applyBorder="1" applyAlignment="1">
      <alignment horizontal="right" vertical="center"/>
    </xf>
    <xf numFmtId="0" fontId="0" fillId="1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38" xfId="0" applyNumberFormat="1" applyBorder="1" applyAlignment="1">
      <alignment horizontal="left" vertical="top" wrapText="1"/>
    </xf>
    <xf numFmtId="49" fontId="0" fillId="0" borderId="39" xfId="0" applyNumberFormat="1" applyBorder="1" applyAlignment="1">
      <alignment horizontal="left" vertical="top" wrapText="1"/>
    </xf>
    <xf numFmtId="49" fontId="0" fillId="0" borderId="40" xfId="0" applyNumberFormat="1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  <xf numFmtId="49" fontId="0" fillId="0" borderId="19" xfId="0" applyNumberFormat="1" applyBorder="1" applyAlignment="1">
      <alignment horizontal="left" vertical="top" wrapText="1"/>
    </xf>
    <xf numFmtId="49" fontId="0" fillId="0" borderId="20" xfId="0" applyNumberForma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72F9-41D6-4CF7-A5A8-51AC968D3453}">
  <sheetPr>
    <pageSetUpPr fitToPage="1"/>
  </sheetPr>
  <dimension ref="A1:AA30"/>
  <sheetViews>
    <sheetView tabSelected="1" topLeftCell="A3" zoomScale="52" zoomScaleNormal="52" workbookViewId="0">
      <selection activeCell="N18" sqref="N18"/>
    </sheetView>
  </sheetViews>
  <sheetFormatPr baseColWidth="10" defaultRowHeight="14.4" x14ac:dyDescent="0.55000000000000004"/>
  <cols>
    <col min="1" max="1" width="5.7890625" customWidth="1"/>
    <col min="2" max="2" width="17.05078125" customWidth="1"/>
    <col min="3" max="3" width="14.734375" customWidth="1"/>
    <col min="4" max="4" width="10.15625" bestFit="1" customWidth="1"/>
    <col min="5" max="5" width="16.05078125" customWidth="1"/>
    <col min="6" max="6" width="8.68359375" customWidth="1"/>
    <col min="7" max="7" width="8.83984375" customWidth="1"/>
    <col min="8" max="8" width="9.1015625" customWidth="1"/>
    <col min="9" max="9" width="8.15625" customWidth="1"/>
    <col min="10" max="10" width="7.3671875" customWidth="1"/>
    <col min="11" max="11" width="8.3125" customWidth="1"/>
    <col min="12" max="12" width="7.26171875" customWidth="1"/>
    <col min="13" max="13" width="13.05078125" customWidth="1"/>
    <col min="14" max="14" width="12.89453125" customWidth="1"/>
    <col min="15" max="15" width="8.47265625" bestFit="1" customWidth="1"/>
    <col min="16" max="16" width="7.41796875" bestFit="1" customWidth="1"/>
    <col min="17" max="17" width="6.5234375" bestFit="1" customWidth="1"/>
    <col min="18" max="18" width="9.5234375" bestFit="1" customWidth="1"/>
    <col min="19" max="19" width="5.3125" bestFit="1" customWidth="1"/>
    <col min="20" max="20" width="6.5234375" bestFit="1" customWidth="1"/>
    <col min="21" max="21" width="6.62890625" bestFit="1" customWidth="1"/>
    <col min="22" max="22" width="7.68359375" bestFit="1" customWidth="1"/>
    <col min="23" max="24" width="7.1015625" bestFit="1" customWidth="1"/>
    <col min="26" max="26" width="2.1015625" customWidth="1"/>
  </cols>
  <sheetData>
    <row r="1" spans="1:27" ht="66.599999999999994" customHeight="1" thickTop="1" thickBot="1" x14ac:dyDescent="1.25">
      <c r="A1" s="106" t="s">
        <v>47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8"/>
    </row>
    <row r="2" spans="1:27" ht="31.2" customHeight="1" thickTop="1" x14ac:dyDescent="1.2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7" ht="23.4" customHeight="1" x14ac:dyDescent="0.55000000000000004">
      <c r="A3" s="4" t="s">
        <v>5</v>
      </c>
      <c r="B3" s="5"/>
      <c r="C3" s="85"/>
      <c r="D3" s="86"/>
      <c r="F3" s="7" t="s">
        <v>48</v>
      </c>
      <c r="G3" s="3"/>
      <c r="H3" s="33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7" ht="23.4" customHeight="1" x14ac:dyDescent="0.55000000000000004">
      <c r="A4" s="44"/>
      <c r="B4" s="45"/>
      <c r="C4" s="47"/>
      <c r="D4" s="47"/>
      <c r="E4" s="48"/>
      <c r="F4" s="49"/>
      <c r="G4" s="50"/>
      <c r="H4" s="46"/>
      <c r="I4" s="46"/>
      <c r="J4" s="46"/>
      <c r="K4" s="46"/>
      <c r="L4" s="46"/>
      <c r="M4" s="46"/>
      <c r="N4" s="46"/>
      <c r="O4" s="46"/>
      <c r="P4" s="46"/>
    </row>
    <row r="5" spans="1:27" ht="23.1" x14ac:dyDescent="0.55000000000000004">
      <c r="A5" s="97" t="s">
        <v>6</v>
      </c>
      <c r="B5" s="98"/>
      <c r="C5" s="99"/>
    </row>
    <row r="6" spans="1:27" s="6" customFormat="1" ht="30" customHeight="1" x14ac:dyDescent="0.55000000000000004">
      <c r="A6" s="100" t="str">
        <f>IF((OR(Y17="NON",Y18="NON",Y19="NON",Y20="NON",Y21="NON",Y22="NON",Y23="NON",Y24="NON",Y25="NON",D15="NON",F26="NON",I26="NON",K26="NON",O26="NON",P26="NON",Q26="NON",R26="NON",S26="NON",T26="NON",U26="NON",V26="NON",W26="NON",X26="NON",F27="NON",O27="NON",S27="NON",W27="NON",F28="NON",O28="NON",S28="NON",G29="NON",D15="NON")),"NON","OUI")</f>
        <v>NON</v>
      </c>
      <c r="B6" s="101"/>
      <c r="C6" s="102"/>
      <c r="E6" s="8"/>
      <c r="F6" s="8"/>
      <c r="G6" s="8"/>
      <c r="H6" s="9" t="s">
        <v>49</v>
      </c>
      <c r="I6" s="87" t="s">
        <v>50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7" s="6" customFormat="1" ht="30" customHeight="1" thickBot="1" x14ac:dyDescent="0.6">
      <c r="E7" s="10"/>
      <c r="F7" s="10"/>
      <c r="G7" s="10"/>
      <c r="H7" s="11" t="s">
        <v>37</v>
      </c>
      <c r="I7" s="84" t="s">
        <v>34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</row>
    <row r="8" spans="1:27" s="6" customFormat="1" ht="30" customHeight="1" thickTop="1" x14ac:dyDescent="0.55000000000000004">
      <c r="A8" s="88" t="s">
        <v>55</v>
      </c>
      <c r="B8" s="89"/>
      <c r="C8" s="90"/>
      <c r="E8" s="12"/>
      <c r="F8" s="12"/>
      <c r="G8" s="12"/>
      <c r="H8" s="13" t="s">
        <v>41</v>
      </c>
      <c r="I8" s="84" t="s">
        <v>33</v>
      </c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</row>
    <row r="9" spans="1:27" s="6" customFormat="1" ht="30" customHeight="1" x14ac:dyDescent="0.55000000000000004">
      <c r="A9" s="91"/>
      <c r="B9" s="92"/>
      <c r="C9" s="93"/>
      <c r="E9" s="14"/>
      <c r="F9" s="14"/>
      <c r="G9" s="14"/>
      <c r="H9" s="15" t="s">
        <v>38</v>
      </c>
      <c r="I9" s="84" t="s">
        <v>40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7" s="6" customFormat="1" ht="30" customHeight="1" x14ac:dyDescent="0.55000000000000004">
      <c r="A10" s="91"/>
      <c r="B10" s="92"/>
      <c r="C10" s="93"/>
      <c r="E10" s="36"/>
      <c r="F10" s="36"/>
      <c r="G10" s="36"/>
      <c r="H10" s="37" t="s">
        <v>42</v>
      </c>
      <c r="I10" s="84" t="s">
        <v>43</v>
      </c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1:27" ht="30" customHeight="1" x14ac:dyDescent="0.55000000000000004">
      <c r="A11" s="91"/>
      <c r="B11" s="92"/>
      <c r="C11" s="93"/>
      <c r="E11" s="83" t="s">
        <v>53</v>
      </c>
      <c r="F11" s="83"/>
      <c r="G11" s="83"/>
      <c r="H11" s="83"/>
      <c r="I11" s="84" t="s">
        <v>54</v>
      </c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6"/>
    </row>
    <row r="12" spans="1:27" x14ac:dyDescent="0.55000000000000004">
      <c r="A12" s="91"/>
      <c r="B12" s="92"/>
      <c r="C12" s="93"/>
    </row>
    <row r="13" spans="1:27" ht="26.1" customHeight="1" thickBot="1" x14ac:dyDescent="0.6">
      <c r="A13" s="94"/>
      <c r="B13" s="95"/>
      <c r="C13" s="96"/>
    </row>
    <row r="14" spans="1:27" ht="30" customHeight="1" thickTop="1" thickBot="1" x14ac:dyDescent="0.6">
      <c r="D14" s="17"/>
      <c r="E14" s="17"/>
      <c r="F14" s="109" t="s">
        <v>26</v>
      </c>
      <c r="G14" s="117"/>
      <c r="H14" s="117"/>
      <c r="I14" s="117"/>
      <c r="J14" s="117"/>
      <c r="K14" s="117"/>
      <c r="L14" s="117"/>
      <c r="M14" s="117"/>
      <c r="N14" s="110"/>
      <c r="O14" s="109" t="s">
        <v>27</v>
      </c>
      <c r="P14" s="117"/>
      <c r="Q14" s="117"/>
      <c r="R14" s="110"/>
      <c r="S14" s="109" t="s">
        <v>28</v>
      </c>
      <c r="T14" s="117"/>
      <c r="U14" s="117"/>
      <c r="V14" s="110"/>
      <c r="W14" s="109" t="s">
        <v>29</v>
      </c>
      <c r="X14" s="110"/>
    </row>
    <row r="15" spans="1:27" ht="30" customHeight="1" thickTop="1" thickBot="1" x14ac:dyDescent="0.6">
      <c r="A15" s="103" t="s">
        <v>35</v>
      </c>
      <c r="B15" s="103"/>
      <c r="C15" s="103"/>
      <c r="D15" s="23" t="str">
        <f>IF((COUNTIF(Y17:Z25,"OUI")&gt;=5),"OUI","NON")</f>
        <v>NON</v>
      </c>
      <c r="E15" s="17"/>
      <c r="F15" s="111" t="s">
        <v>9</v>
      </c>
      <c r="G15" s="112"/>
      <c r="H15" s="112"/>
      <c r="I15" s="113" t="s">
        <v>10</v>
      </c>
      <c r="J15" s="114"/>
      <c r="K15" s="115" t="s">
        <v>12</v>
      </c>
      <c r="L15" s="116"/>
      <c r="M15" s="116"/>
      <c r="N15" s="114"/>
      <c r="O15" s="109" t="s">
        <v>25</v>
      </c>
      <c r="P15" s="117"/>
      <c r="Q15" s="117"/>
      <c r="R15" s="110"/>
      <c r="S15" s="109" t="s">
        <v>20</v>
      </c>
      <c r="T15" s="117"/>
      <c r="U15" s="117"/>
      <c r="V15" s="110"/>
      <c r="W15" s="109" t="s">
        <v>30</v>
      </c>
      <c r="X15" s="110"/>
    </row>
    <row r="16" spans="1:27" ht="29.4" thickTop="1" thickBot="1" x14ac:dyDescent="0.6">
      <c r="A16" s="17"/>
      <c r="B16" s="26" t="s">
        <v>0</v>
      </c>
      <c r="C16" s="24" t="s">
        <v>1</v>
      </c>
      <c r="D16" s="24" t="s">
        <v>52</v>
      </c>
      <c r="E16" s="25" t="s">
        <v>2</v>
      </c>
      <c r="F16" s="64" t="s">
        <v>7</v>
      </c>
      <c r="G16" s="1" t="s">
        <v>13</v>
      </c>
      <c r="H16" s="18" t="s">
        <v>8</v>
      </c>
      <c r="I16" s="19" t="s">
        <v>44</v>
      </c>
      <c r="J16" s="22" t="s">
        <v>11</v>
      </c>
      <c r="K16" s="16" t="s">
        <v>14</v>
      </c>
      <c r="L16" s="1" t="s">
        <v>15</v>
      </c>
      <c r="M16" s="2" t="s">
        <v>45</v>
      </c>
      <c r="N16" s="20" t="s">
        <v>46</v>
      </c>
      <c r="O16" s="19" t="s">
        <v>16</v>
      </c>
      <c r="P16" s="1" t="s">
        <v>17</v>
      </c>
      <c r="Q16" s="1" t="s">
        <v>18</v>
      </c>
      <c r="R16" s="22" t="s">
        <v>19</v>
      </c>
      <c r="S16" s="19" t="s">
        <v>21</v>
      </c>
      <c r="T16" s="1" t="s">
        <v>22</v>
      </c>
      <c r="U16" s="1" t="s">
        <v>23</v>
      </c>
      <c r="V16" s="22" t="s">
        <v>24</v>
      </c>
      <c r="W16" s="19" t="s">
        <v>31</v>
      </c>
      <c r="X16" s="22" t="s">
        <v>32</v>
      </c>
      <c r="Y16" s="118" t="s">
        <v>51</v>
      </c>
      <c r="Z16" s="119"/>
    </row>
    <row r="17" spans="1:26" ht="30" customHeight="1" thickTop="1" x14ac:dyDescent="0.55000000000000004">
      <c r="A17" s="30">
        <v>1</v>
      </c>
      <c r="B17" s="71"/>
      <c r="C17" s="71"/>
      <c r="D17" s="38"/>
      <c r="E17" s="39"/>
      <c r="F17" s="52"/>
      <c r="G17" s="53"/>
      <c r="H17" s="54"/>
      <c r="I17" s="52"/>
      <c r="J17" s="55"/>
      <c r="K17" s="56"/>
      <c r="L17" s="53"/>
      <c r="M17" s="53"/>
      <c r="N17" s="55"/>
      <c r="O17" s="65"/>
      <c r="P17" s="66"/>
      <c r="Q17" s="66"/>
      <c r="R17" s="67"/>
      <c r="S17" s="65"/>
      <c r="T17" s="66"/>
      <c r="U17" s="66"/>
      <c r="V17" s="67"/>
      <c r="W17" s="52"/>
      <c r="X17" s="55"/>
      <c r="Y17" s="104" t="str">
        <f>IF(B17="","en attente",IF(COUNTA(F17:V17)=0,"NON",IF(COUNTA(F17:V17)&gt;3,"NON",IF(COUNTA(F17:N17)&gt;2,"NON",IF(COUNTA(H17,J17:N17)&gt;1,"NON",IF(AND((COUNTA(W17:X17)=1),(COUNTA(F17:V17)=0)),"NON",IF(COUNTA(F17:H17)&gt;1,"NON",IF(COUNTA(I17:J17)&gt;1,"NON",IF(COUNTA(K17:N17)&gt;1,"NON",IF(COUNTA(O17:R17)&gt;2,"NON",IF(COUNTA(S17:V17)&gt;2,"NON","OUI")))))))))))</f>
        <v>en attente</v>
      </c>
      <c r="Z17" s="105"/>
    </row>
    <row r="18" spans="1:26" ht="30" customHeight="1" x14ac:dyDescent="0.55000000000000004">
      <c r="A18" s="21">
        <v>2</v>
      </c>
      <c r="B18" s="72"/>
      <c r="C18" s="72"/>
      <c r="D18" s="40"/>
      <c r="E18" s="41"/>
      <c r="F18" s="57"/>
      <c r="G18" s="58"/>
      <c r="H18" s="59"/>
      <c r="I18" s="57"/>
      <c r="J18" s="60"/>
      <c r="K18" s="61"/>
      <c r="L18" s="58"/>
      <c r="M18" s="58"/>
      <c r="N18" s="60"/>
      <c r="O18" s="68"/>
      <c r="P18" s="69"/>
      <c r="Q18" s="69"/>
      <c r="R18" s="70"/>
      <c r="S18" s="68"/>
      <c r="T18" s="69"/>
      <c r="U18" s="69"/>
      <c r="V18" s="70"/>
      <c r="W18" s="57"/>
      <c r="X18" s="60"/>
      <c r="Y18" s="104" t="str">
        <f t="shared" ref="Y18:Y25" si="0">IF(B18="","en attente",IF(COUNTA(F18:V18)=0,"NON",IF(COUNTA(F18:V18)&gt;3,"NON",IF(COUNTA(F18:N18)&gt;2,"NON",IF(COUNTA(H18,J18:N18)&gt;1,"NON",IF(AND((COUNTA(W18:X18)=1),(COUNTA(F18:V18)=0)),"NON",IF(COUNTA(F18:H18)&gt;1,"NON",IF(COUNTA(I18:J18)&gt;1,"NON",IF(COUNTA(K18:N18)&gt;1,"NON",IF(COUNTA(O18:R18)&gt;2,"NON",IF(COUNTA(S18:V18)&gt;2,"NON","OUI")))))))))))</f>
        <v>en attente</v>
      </c>
      <c r="Z18" s="105"/>
    </row>
    <row r="19" spans="1:26" ht="30" customHeight="1" x14ac:dyDescent="0.55000000000000004">
      <c r="A19" s="31">
        <v>3</v>
      </c>
      <c r="B19" s="71"/>
      <c r="C19" s="71"/>
      <c r="D19" s="38"/>
      <c r="E19" s="39"/>
      <c r="F19" s="52"/>
      <c r="G19" s="53"/>
      <c r="H19" s="54"/>
      <c r="I19" s="52"/>
      <c r="J19" s="55"/>
      <c r="K19" s="56"/>
      <c r="L19" s="53"/>
      <c r="M19" s="53"/>
      <c r="N19" s="55"/>
      <c r="O19" s="65"/>
      <c r="P19" s="66"/>
      <c r="Q19" s="66"/>
      <c r="R19" s="67"/>
      <c r="S19" s="65"/>
      <c r="T19" s="66"/>
      <c r="U19" s="66"/>
      <c r="V19" s="67"/>
      <c r="W19" s="52"/>
      <c r="X19" s="55"/>
      <c r="Y19" s="104" t="str">
        <f t="shared" si="0"/>
        <v>en attente</v>
      </c>
      <c r="Z19" s="105"/>
    </row>
    <row r="20" spans="1:26" ht="30" customHeight="1" x14ac:dyDescent="0.55000000000000004">
      <c r="A20" s="21">
        <v>4</v>
      </c>
      <c r="B20" s="72"/>
      <c r="C20" s="72"/>
      <c r="D20" s="40"/>
      <c r="E20" s="41"/>
      <c r="F20" s="57"/>
      <c r="G20" s="58"/>
      <c r="H20" s="59"/>
      <c r="I20" s="57"/>
      <c r="J20" s="60"/>
      <c r="K20" s="61"/>
      <c r="L20" s="58"/>
      <c r="M20" s="58"/>
      <c r="N20" s="60"/>
      <c r="O20" s="68"/>
      <c r="P20" s="69"/>
      <c r="Q20" s="69"/>
      <c r="R20" s="70"/>
      <c r="S20" s="68"/>
      <c r="T20" s="69"/>
      <c r="U20" s="69"/>
      <c r="V20" s="70"/>
      <c r="W20" s="57"/>
      <c r="X20" s="60"/>
      <c r="Y20" s="104" t="str">
        <f t="shared" si="0"/>
        <v>en attente</v>
      </c>
      <c r="Z20" s="105"/>
    </row>
    <row r="21" spans="1:26" ht="30" customHeight="1" x14ac:dyDescent="0.55000000000000004">
      <c r="A21" s="31">
        <v>5</v>
      </c>
      <c r="B21" s="71"/>
      <c r="C21" s="71"/>
      <c r="D21" s="38"/>
      <c r="E21" s="39"/>
      <c r="F21" s="52"/>
      <c r="G21" s="53"/>
      <c r="H21" s="54"/>
      <c r="I21" s="52"/>
      <c r="J21" s="55"/>
      <c r="K21" s="56"/>
      <c r="L21" s="53"/>
      <c r="M21" s="53"/>
      <c r="N21" s="55"/>
      <c r="O21" s="65"/>
      <c r="P21" s="66"/>
      <c r="Q21" s="66"/>
      <c r="R21" s="67"/>
      <c r="S21" s="65"/>
      <c r="T21" s="66"/>
      <c r="U21" s="66"/>
      <c r="V21" s="67"/>
      <c r="W21" s="52"/>
      <c r="X21" s="55"/>
      <c r="Y21" s="104" t="str">
        <f t="shared" si="0"/>
        <v>en attente</v>
      </c>
      <c r="Z21" s="105"/>
    </row>
    <row r="22" spans="1:26" ht="30" customHeight="1" x14ac:dyDescent="0.55000000000000004">
      <c r="A22" s="21">
        <v>6</v>
      </c>
      <c r="B22" s="72"/>
      <c r="C22" s="72"/>
      <c r="D22" s="40"/>
      <c r="E22" s="41"/>
      <c r="F22" s="57"/>
      <c r="G22" s="58"/>
      <c r="H22" s="59"/>
      <c r="I22" s="57"/>
      <c r="J22" s="60"/>
      <c r="K22" s="61"/>
      <c r="L22" s="58"/>
      <c r="M22" s="58"/>
      <c r="N22" s="60"/>
      <c r="O22" s="68"/>
      <c r="P22" s="69"/>
      <c r="Q22" s="69"/>
      <c r="R22" s="70"/>
      <c r="S22" s="68"/>
      <c r="T22" s="69"/>
      <c r="U22" s="69"/>
      <c r="V22" s="70"/>
      <c r="W22" s="57"/>
      <c r="X22" s="60"/>
      <c r="Y22" s="104" t="str">
        <f t="shared" si="0"/>
        <v>en attente</v>
      </c>
      <c r="Z22" s="105"/>
    </row>
    <row r="23" spans="1:26" ht="30" customHeight="1" x14ac:dyDescent="0.55000000000000004">
      <c r="A23" s="31">
        <v>7</v>
      </c>
      <c r="B23" s="71"/>
      <c r="C23" s="71"/>
      <c r="D23" s="38"/>
      <c r="E23" s="39"/>
      <c r="F23" s="52"/>
      <c r="G23" s="53"/>
      <c r="H23" s="54"/>
      <c r="I23" s="52"/>
      <c r="J23" s="55"/>
      <c r="K23" s="56"/>
      <c r="L23" s="53"/>
      <c r="M23" s="53"/>
      <c r="N23" s="55"/>
      <c r="O23" s="65"/>
      <c r="P23" s="66"/>
      <c r="Q23" s="66"/>
      <c r="R23" s="67"/>
      <c r="S23" s="65"/>
      <c r="T23" s="66"/>
      <c r="U23" s="66"/>
      <c r="V23" s="67"/>
      <c r="W23" s="52"/>
      <c r="X23" s="55"/>
      <c r="Y23" s="104" t="str">
        <f t="shared" si="0"/>
        <v>en attente</v>
      </c>
      <c r="Z23" s="105"/>
    </row>
    <row r="24" spans="1:26" ht="30" customHeight="1" x14ac:dyDescent="0.55000000000000004">
      <c r="A24" s="21">
        <v>8</v>
      </c>
      <c r="B24" s="72"/>
      <c r="C24" s="72"/>
      <c r="D24" s="40"/>
      <c r="E24" s="41"/>
      <c r="F24" s="57"/>
      <c r="G24" s="58"/>
      <c r="H24" s="59"/>
      <c r="I24" s="57"/>
      <c r="J24" s="60"/>
      <c r="K24" s="61"/>
      <c r="L24" s="58"/>
      <c r="M24" s="58"/>
      <c r="N24" s="60"/>
      <c r="O24" s="68"/>
      <c r="P24" s="69"/>
      <c r="Q24" s="69"/>
      <c r="R24" s="70"/>
      <c r="S24" s="68"/>
      <c r="T24" s="69"/>
      <c r="U24" s="69"/>
      <c r="V24" s="70"/>
      <c r="W24" s="57"/>
      <c r="X24" s="60"/>
      <c r="Y24" s="104" t="str">
        <f t="shared" si="0"/>
        <v>en attente</v>
      </c>
      <c r="Z24" s="105"/>
    </row>
    <row r="25" spans="1:26" ht="30" customHeight="1" thickBot="1" x14ac:dyDescent="0.6">
      <c r="A25" s="32">
        <v>9</v>
      </c>
      <c r="B25" s="73"/>
      <c r="C25" s="73"/>
      <c r="D25" s="42"/>
      <c r="E25" s="43"/>
      <c r="F25" s="52"/>
      <c r="G25" s="53"/>
      <c r="H25" s="54"/>
      <c r="I25" s="62"/>
      <c r="J25" s="63"/>
      <c r="K25" s="56"/>
      <c r="L25" s="53"/>
      <c r="M25" s="53"/>
      <c r="N25" s="55"/>
      <c r="O25" s="65"/>
      <c r="P25" s="66"/>
      <c r="Q25" s="66"/>
      <c r="R25" s="67"/>
      <c r="S25" s="65"/>
      <c r="T25" s="66"/>
      <c r="U25" s="66"/>
      <c r="V25" s="67"/>
      <c r="W25" s="52"/>
      <c r="X25" s="55"/>
      <c r="Y25" s="104" t="str">
        <f t="shared" si="0"/>
        <v>en attente</v>
      </c>
      <c r="Z25" s="105"/>
    </row>
    <row r="26" spans="1:26" ht="30" customHeight="1" thickTop="1" thickBot="1" x14ac:dyDescent="0.6">
      <c r="C26" s="77" t="s">
        <v>36</v>
      </c>
      <c r="D26" s="77"/>
      <c r="E26" s="78"/>
      <c r="F26" s="122" t="str">
        <f>IF(COUNTA(F17:H25)&gt;3,"NON","OUI")</f>
        <v>OUI</v>
      </c>
      <c r="G26" s="123"/>
      <c r="H26" s="124"/>
      <c r="I26" s="122" t="str">
        <f>IF(COUNTA(I17:J25)&gt;3,"NON","OUI")</f>
        <v>OUI</v>
      </c>
      <c r="J26" s="124"/>
      <c r="K26" s="122" t="str">
        <f>IF(COUNTA(K17:N25)&gt;3,"NON","OUI")</f>
        <v>OUI</v>
      </c>
      <c r="L26" s="123"/>
      <c r="M26" s="123"/>
      <c r="N26" s="124"/>
      <c r="O26" s="27" t="str">
        <f>IF(COUNTA(O17:O25)&gt;3,"NON","OUI")</f>
        <v>OUI</v>
      </c>
      <c r="P26" s="28" t="str">
        <f t="shared" ref="P26:V26" si="1">IF(COUNTA(P17:P25)&gt;3,"NON","OUI")</f>
        <v>OUI</v>
      </c>
      <c r="Q26" s="28" t="str">
        <f t="shared" si="1"/>
        <v>OUI</v>
      </c>
      <c r="R26" s="29" t="str">
        <f t="shared" si="1"/>
        <v>OUI</v>
      </c>
      <c r="S26" s="27" t="str">
        <f t="shared" si="1"/>
        <v>OUI</v>
      </c>
      <c r="T26" s="28" t="str">
        <f t="shared" si="1"/>
        <v>OUI</v>
      </c>
      <c r="U26" s="28" t="str">
        <f t="shared" si="1"/>
        <v>OUI</v>
      </c>
      <c r="V26" s="29" t="str">
        <f t="shared" si="1"/>
        <v>OUI</v>
      </c>
      <c r="W26" s="27" t="str">
        <f>IF(AND(COUNTA(X17:X25)=0,COUNTA(W17:W25)=0),"NON",IF(COUNTA(X17:X25)&gt;0,"OUI",IF(COUNTA(W17:W25)&lt;4,"NON",(IF(COUNTA(W17:W25)&gt;6,"NON","OUI")))))</f>
        <v>NON</v>
      </c>
      <c r="X26" s="29" t="str">
        <f>IF(AND(COUNTA(X17:X25)=0,COUNTA(W17:W25)=0),"NON",IF(COUNTA(W17:W25)&gt;0,"OUI",IF(COUNTA(X17:X25)&lt;4,"NON",(IF(COUNTA(X17:X25)&gt;6,"NON","OUI")))))</f>
        <v>NON</v>
      </c>
    </row>
    <row r="27" spans="1:26" ht="30" customHeight="1" thickTop="1" thickBot="1" x14ac:dyDescent="0.6">
      <c r="C27" s="79" t="s">
        <v>38</v>
      </c>
      <c r="D27" s="79"/>
      <c r="E27" s="80"/>
      <c r="F27" s="120" t="str">
        <f>IF((AND(COUNTA(F17:H25)&gt;=1,COUNTA(I17:J25)&gt;=1)),"OUI",IF((AND(COUNTA(F17:H25)&gt;=1,COUNTA(K17:N25)&gt;=1)),"OUI",IF((AND(COUNTA(I17:J25)&gt;=1,COUNTA(K17:N25)&gt;=1)),"OUI","NON")))</f>
        <v>NON</v>
      </c>
      <c r="G27" s="104"/>
      <c r="H27" s="104"/>
      <c r="I27" s="104"/>
      <c r="J27" s="104"/>
      <c r="K27" s="104"/>
      <c r="L27" s="104"/>
      <c r="M27" s="104"/>
      <c r="N27" s="121"/>
      <c r="O27" s="74" t="str">
        <f>IF((AND(COUNTA(O17:O25)&gt;=1,COUNTA(P17:P25)&gt;=1)),"OUI",IF((AND(COUNTA(O17:O25)&gt;=1,COUNTA(Q17:Q25)&gt;=1)),"OUI",IF((AND(COUNTA(O17:O25)&gt;=1,COUNTA(R17:R25)&gt;=1)),"OUI",IF((AND(COUNTA(P17:P25)&gt;=1,COUNTA(Q17:Q25)&gt;=1)),"OUI",IF((AND(COUNTA(P17:P25)&gt;=1,COUNTA(R17:R25)&gt;=1)),"OUI",IF((AND(COUNTA(Q17:Q25)&gt;=1,COUNTA(R17:R25)&gt;=1)),"OUI","NON"))))))</f>
        <v>NON</v>
      </c>
      <c r="P27" s="75"/>
      <c r="Q27" s="75"/>
      <c r="R27" s="76"/>
      <c r="S27" s="74" t="str">
        <f>IF((AND(COUNTA(S17:S25)&gt;=1,COUNTA(T17:T25)&gt;=1)),"OUI",IF((AND(COUNTA(S17:S25)&gt;=1,COUNTA(U17:U25)&gt;=1)),"OUI",IF((AND(COUNTA(S17:S25)&gt;=1,COUNTA(V17:V25)&gt;=1)),"OUI",IF((AND(COUNTA(T17:T25)&gt;=1,COUNTA(U17:U25)&gt;=1)),"OUI",IF((AND(COUNTA(T17:T25)&gt;=1,COUNTA(V17:V25)&gt;=1)),"OUI",IF((AND(COUNTA(U17:U25)&gt;=1,COUNTA(V17:V25)&gt;=1)),"OUI","NON"))))))</f>
        <v>NON</v>
      </c>
      <c r="T27" s="75"/>
      <c r="U27" s="75"/>
      <c r="V27" s="76"/>
      <c r="W27" s="74" t="str">
        <f>IF(OR(W26="NON",X26="NON"),"NON","OUI")</f>
        <v>NON</v>
      </c>
      <c r="X27" s="76"/>
    </row>
    <row r="28" spans="1:26" ht="30" customHeight="1" thickTop="1" thickBot="1" x14ac:dyDescent="0.6">
      <c r="C28" s="81" t="s">
        <v>39</v>
      </c>
      <c r="D28" s="81"/>
      <c r="E28" s="82"/>
      <c r="F28" s="74" t="str">
        <f>IF(AND(F27="OUI",COUNTA(F17:N25)&lt;=6),"OUI","NON")</f>
        <v>NON</v>
      </c>
      <c r="G28" s="75"/>
      <c r="H28" s="75"/>
      <c r="I28" s="75"/>
      <c r="J28" s="75"/>
      <c r="K28" s="75"/>
      <c r="L28" s="75"/>
      <c r="M28" s="75"/>
      <c r="N28" s="76"/>
      <c r="O28" s="74" t="str">
        <f>IF(AND(O27="OUI",COUNTA(O17:R25)&lt;=6),"OUI","NON")</f>
        <v>NON</v>
      </c>
      <c r="P28" s="75"/>
      <c r="Q28" s="75"/>
      <c r="R28" s="76"/>
      <c r="S28" s="74" t="str">
        <f>IF(AND(S27="OUI",COUNTA(S17:V25)&lt;=6),"OUI","NON")</f>
        <v>NON</v>
      </c>
      <c r="T28" s="75"/>
      <c r="U28" s="75"/>
      <c r="V28" s="76"/>
      <c r="W28" s="6"/>
      <c r="X28" s="6"/>
    </row>
    <row r="29" spans="1:26" ht="30" customHeight="1" thickTop="1" thickBot="1" x14ac:dyDescent="0.6">
      <c r="A29" s="6"/>
      <c r="C29" s="83" t="s">
        <v>53</v>
      </c>
      <c r="D29" s="83"/>
      <c r="E29" s="83"/>
      <c r="F29" s="51">
        <f>COUNTA(F17:V25)</f>
        <v>0</v>
      </c>
      <c r="G29" s="74" t="str">
        <f>IF(COUNTA(F17:V25)&lt;15,"NON",IF(COUNTA(F17:V25)&gt;18,"NON","OUI"))</f>
        <v>NON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</row>
    <row r="30" spans="1:26" ht="14.7" thickTop="1" x14ac:dyDescent="0.55000000000000004"/>
  </sheetData>
  <mergeCells count="49">
    <mergeCell ref="Y16:Z16"/>
    <mergeCell ref="W27:X27"/>
    <mergeCell ref="F27:N27"/>
    <mergeCell ref="O27:R27"/>
    <mergeCell ref="F26:H26"/>
    <mergeCell ref="I26:J26"/>
    <mergeCell ref="K26:N26"/>
    <mergeCell ref="A1:Z1"/>
    <mergeCell ref="Y17:Z17"/>
    <mergeCell ref="Y18:Z18"/>
    <mergeCell ref="Y19:Z19"/>
    <mergeCell ref="Y20:Z20"/>
    <mergeCell ref="W14:X14"/>
    <mergeCell ref="W15:X15"/>
    <mergeCell ref="F15:H15"/>
    <mergeCell ref="I15:J15"/>
    <mergeCell ref="K15:N15"/>
    <mergeCell ref="O15:R15"/>
    <mergeCell ref="S15:V15"/>
    <mergeCell ref="F14:N14"/>
    <mergeCell ref="O14:R14"/>
    <mergeCell ref="S14:V14"/>
    <mergeCell ref="I3:X3"/>
    <mergeCell ref="C3:D3"/>
    <mergeCell ref="I6:Z6"/>
    <mergeCell ref="A8:C13"/>
    <mergeCell ref="O28:R28"/>
    <mergeCell ref="S28:V28"/>
    <mergeCell ref="A5:C5"/>
    <mergeCell ref="A6:C6"/>
    <mergeCell ref="A15:C15"/>
    <mergeCell ref="S27:V27"/>
    <mergeCell ref="F28:N28"/>
    <mergeCell ref="Y21:Z21"/>
    <mergeCell ref="Y22:Z22"/>
    <mergeCell ref="Y23:Z23"/>
    <mergeCell ref="I7:Z7"/>
    <mergeCell ref="Y24:Z24"/>
    <mergeCell ref="Y25:Z25"/>
    <mergeCell ref="I8:Z8"/>
    <mergeCell ref="I9:Z9"/>
    <mergeCell ref="I10:Z10"/>
    <mergeCell ref="E11:H11"/>
    <mergeCell ref="I11:Z11"/>
    <mergeCell ref="G29:V29"/>
    <mergeCell ref="C26:E26"/>
    <mergeCell ref="C27:E27"/>
    <mergeCell ref="C28:E28"/>
    <mergeCell ref="C29:E29"/>
  </mergeCells>
  <conditionalFormatting sqref="A6">
    <cfRule type="containsText" dxfId="9" priority="9" operator="containsText" text="OUI">
      <formula>NOT(ISERROR(SEARCH("OUI",A6)))</formula>
    </cfRule>
    <cfRule type="containsText" dxfId="8" priority="10" operator="containsText" text="NON">
      <formula>NOT(ISERROR(SEARCH("NON",A6)))</formula>
    </cfRule>
  </conditionalFormatting>
  <conditionalFormatting sqref="Y17:Y25">
    <cfRule type="containsText" dxfId="7" priority="7" operator="containsText" text="OUI">
      <formula>NOT(ISERROR(SEARCH("OUI",Y17)))</formula>
    </cfRule>
    <cfRule type="containsText" dxfId="6" priority="8" operator="containsText" text="NON">
      <formula>NOT(ISERROR(SEARCH("NON",Y17)))</formula>
    </cfRule>
  </conditionalFormatting>
  <conditionalFormatting sqref="D15">
    <cfRule type="containsText" dxfId="5" priority="5" operator="containsText" text="OUI">
      <formula>NOT(ISERROR(SEARCH("OUI",D15)))</formula>
    </cfRule>
    <cfRule type="containsText" dxfId="4" priority="6" operator="containsText" text="NON">
      <formula>NOT(ISERROR(SEARCH("NON",D15)))</formula>
    </cfRule>
  </conditionalFormatting>
  <conditionalFormatting sqref="F26:X28">
    <cfRule type="containsText" dxfId="3" priority="3" operator="containsText" text="OUI">
      <formula>NOT(ISERROR(SEARCH("OUI",F26)))</formula>
    </cfRule>
    <cfRule type="containsText" dxfId="2" priority="4" operator="containsText" text="NON">
      <formula>NOT(ISERROR(SEARCH("NON",F26)))</formula>
    </cfRule>
  </conditionalFormatting>
  <conditionalFormatting sqref="G29:V29">
    <cfRule type="containsText" dxfId="1" priority="2" operator="containsText" text="NON">
      <formula>NOT(ISERROR(SEARCH("NON",G29)))</formula>
    </cfRule>
    <cfRule type="containsText" dxfId="0" priority="1" operator="containsText" text="OUI">
      <formula>NOT(ISERROR(SEARCH("OUI",G29)))</formula>
    </cfRule>
  </conditionalFormatting>
  <dataValidations count="4">
    <dataValidation type="custom" allowBlank="1" showInputMessage="1" showErrorMessage="1" errorTitle="Problème" error="L'élève est junior et seul les cadets peuvent faire cette épreuve!" sqref="M17:M25" xr:uid="{03FBD97D-59E0-4C61-BBDD-8DCF99C8F9B6}">
      <formula1>E17&lt;&gt;"JUNIOR"</formula1>
    </dataValidation>
    <dataValidation type="custom" allowBlank="1" showInputMessage="1" showErrorMessage="1" errorTitle="Problème" error="L'élève est cadet et seuls les juniors peuvent faire cette épreuve!" sqref="N17:N25" xr:uid="{8B5C27D6-BCB2-40DF-9963-66539720984C}">
      <formula1>E17&lt;&gt;"CADET"</formula1>
    </dataValidation>
    <dataValidation type="custom" showInputMessage="1" showErrorMessage="1" errorTitle="Problème" error="Vous avez déjà une cotation en relais 4x400m!" sqref="W17:W25" xr:uid="{455896BC-AD8B-4233-A873-EA8523144F9B}">
      <formula1>COUNTA($X$17:$X$25)&lt;=0</formula1>
    </dataValidation>
    <dataValidation type="custom" showInputMessage="1" showErrorMessage="1" errorTitle="Problème" error="Vous avez déjà une cotation en relais 4x100m!" sqref="X17:X25" xr:uid="{95AED669-0B1B-4C53-A2DB-1557A4BCF0D8}">
      <formula1>COUNTA($W$17:$W$25)&lt;=0</formula1>
    </dataValidation>
  </dataValidations>
  <printOptions horizontalCentered="1" verticalCentered="1"/>
  <pageMargins left="0.19685039370078741" right="0.19685039370078741" top="0" bottom="0" header="0" footer="0"/>
  <pageSetup paperSize="9" scale="61" orientation="landscape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209E62-B86B-46D2-AA00-134156C9D021}">
          <x14:formula1>
            <xm:f>'VALIDATIONS DE DONNEES'!$A$2:$A$3</xm:f>
          </x14:formula1>
          <xm:sqref>E17:E25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0EFF4-03F5-4308-82A0-D49729BF3838}">
  <dimension ref="A1:A3"/>
  <sheetViews>
    <sheetView workbookViewId="0">
      <selection activeCell="A7" sqref="A7"/>
    </sheetView>
  </sheetViews>
  <sheetFormatPr baseColWidth="10" defaultRowHeight="14.4" x14ac:dyDescent="0.55000000000000004"/>
  <sheetData>
    <row r="1" spans="1:1" x14ac:dyDescent="0.55000000000000004">
      <c r="A1" t="s">
        <v>2</v>
      </c>
    </row>
    <row r="2" spans="1:1" x14ac:dyDescent="0.55000000000000004">
      <c r="A2" t="s">
        <v>3</v>
      </c>
    </row>
    <row r="3" spans="1:1" x14ac:dyDescent="0.55000000000000004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VERIFICATION</vt:lpstr>
      <vt:lpstr>VALIDATIONS DE DONNEES</vt:lpstr>
      <vt:lpstr>VERIFICATION!Zone_d_impression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brass</dc:creator>
  <cp:lastModifiedBy>brass</cp:lastModifiedBy>
  <cp:lastPrinted>2019-05-26T13:52:26Z</cp:lastPrinted>
  <dcterms:created xsi:type="dcterms:W3CDTF">2019-05-24T15:32:38Z</dcterms:created>
  <dcterms:modified xsi:type="dcterms:W3CDTF">2019-06-28T10:36:50Z</dcterms:modified>
</cp:coreProperties>
</file>