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\Documents\1 UGSEL GEOFFREY PC PRO\ATHLETISME\FICHIERS EXCEL EQUIPES 21-22\"/>
    </mc:Choice>
  </mc:AlternateContent>
  <xr:revisionPtr revIDLastSave="0" documentId="13_ncr:1_{272761F5-6836-4B1A-8217-56D99DB9C32A}" xr6:coauthVersionLast="47" xr6:coauthVersionMax="47" xr10:uidLastSave="{00000000-0000-0000-0000-000000000000}"/>
  <workbookProtection workbookAlgorithmName="SHA-512" workbookHashValue="7zzK5w4n6KQzESlmCp7RX5Pnt61/zmLvQhJwGbTCN1OrM9njUCWjhfXZbdPIXikLX87HMgL0q4dMHeblPkDrng==" workbookSaltValue="51TcpMbJqKrBL2E0IP98Ug==" workbookSpinCount="100000" lockStructure="1"/>
  <bookViews>
    <workbookView xWindow="10335" yWindow="-16320" windowWidth="29040" windowHeight="15720" xr2:uid="{95C00315-2D76-4881-9B86-737EDAB89C90}"/>
  </bookViews>
  <sheets>
    <sheet name="VERIFICATION" sheetId="1" r:id="rId1"/>
    <sheet name="VALIDATIONS DE DONNEES" sheetId="2" state="hidden" r:id="rId2"/>
  </sheets>
  <definedNames>
    <definedName name="_xlnm.Print_Area" localSheetId="0">VERIFICATION!$A$1:$Y$30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0" i="1"/>
  <c r="X21" i="1"/>
  <c r="X22" i="1"/>
  <c r="X23" i="1"/>
  <c r="X24" i="1"/>
  <c r="X25" i="1"/>
  <c r="X26" i="1"/>
  <c r="X18" i="1"/>
  <c r="E16" i="1"/>
  <c r="S5" i="1" l="1"/>
  <c r="G28" i="1" l="1"/>
  <c r="G29" i="1" s="1"/>
  <c r="M27" i="1"/>
  <c r="I27" i="1"/>
  <c r="G27" i="1"/>
  <c r="W27" i="1"/>
  <c r="W28" i="1" s="1"/>
  <c r="H30" i="1" l="1"/>
  <c r="G30" i="1"/>
  <c r="O28" i="1" l="1"/>
  <c r="O29" i="1" s="1"/>
  <c r="S28" i="1" l="1"/>
  <c r="S29" i="1" s="1"/>
  <c r="P27" i="1" l="1"/>
  <c r="Q27" i="1"/>
  <c r="R27" i="1"/>
  <c r="S27" i="1"/>
  <c r="T27" i="1"/>
  <c r="U27" i="1"/>
  <c r="V27" i="1"/>
  <c r="O27" i="1"/>
  <c r="A7" i="1" l="1"/>
</calcChain>
</file>

<file path=xl/sharedStrings.xml><?xml version="1.0" encoding="utf-8"?>
<sst xmlns="http://schemas.openxmlformats.org/spreadsheetml/2006/main" count="70" uniqueCount="66">
  <si>
    <t>NOM</t>
  </si>
  <si>
    <t>PRENOM</t>
  </si>
  <si>
    <t>CATEGORIE</t>
  </si>
  <si>
    <t>Equipe conforme</t>
  </si>
  <si>
    <t>Groupe1 - Vitesse</t>
  </si>
  <si>
    <t>Groupe 2 - Haies</t>
  </si>
  <si>
    <t>Groupe 3 - Distance</t>
  </si>
  <si>
    <t>Longueur</t>
  </si>
  <si>
    <t>Hauteur</t>
  </si>
  <si>
    <t>Perche</t>
  </si>
  <si>
    <t>Triple Saut</t>
  </si>
  <si>
    <t>Groupe 5</t>
  </si>
  <si>
    <t>Poids</t>
  </si>
  <si>
    <t>Disque</t>
  </si>
  <si>
    <t>Javelot</t>
  </si>
  <si>
    <t>Marteau</t>
  </si>
  <si>
    <t>Groupe 4</t>
  </si>
  <si>
    <t>COURSES</t>
  </si>
  <si>
    <t>SAUTS</t>
  </si>
  <si>
    <t>LANCERS</t>
  </si>
  <si>
    <t>RELAIS</t>
  </si>
  <si>
    <t>Groupe 6</t>
  </si>
  <si>
    <t>3 cotations maximum dans le même groupe de courses et dans la même épreuve de sauts et de lancers</t>
  </si>
  <si>
    <t>3ème validation - épreuves ==&gt;</t>
  </si>
  <si>
    <t>4ème validation - cotations obligatoires ==&gt;</t>
  </si>
  <si>
    <t>5ème validation - cotations supplémentaires ==&gt;</t>
  </si>
  <si>
    <t>2 cotations obligatoires dans 2 groupes différents (courses), 2 sauts différents et 2 lancers différents + 1 relais obligatoire et maximum</t>
  </si>
  <si>
    <t>3ème validation - nb de cotations maximum ==&gt;</t>
  </si>
  <si>
    <t>5ème validation - cotations supplémentaires  ==&gt;</t>
  </si>
  <si>
    <t>4 cotations supplémentaires maximum en courses (hors relais) , 4 cotations supplémentaires maximum en sauts, 4 cotations supplémentaires maximum en lancers.</t>
  </si>
  <si>
    <t>1ère validation - athlète ==&gt;</t>
  </si>
  <si>
    <t>1ère validation 
- athlète</t>
  </si>
  <si>
    <t>D de N</t>
  </si>
  <si>
    <t>GENRE</t>
  </si>
  <si>
    <t>F</t>
  </si>
  <si>
    <t>G</t>
  </si>
  <si>
    <t>2ème validation - nb athlètes + Mixité ==&gt;</t>
  </si>
  <si>
    <t>2ème validation - nombre d'athlètes et mixité ==&gt;</t>
  </si>
  <si>
    <t>15 cotations minimum et 18 cotations maximum au total (+ le relais)</t>
  </si>
  <si>
    <t>6ème validation - nombre total de cotations ==&gt;</t>
  </si>
  <si>
    <t>50h (F)</t>
  </si>
  <si>
    <t>80h</t>
  </si>
  <si>
    <t>200h</t>
  </si>
  <si>
    <t>100h (G)</t>
  </si>
  <si>
    <t>MINIME F</t>
  </si>
  <si>
    <t>MINIME G</t>
  </si>
  <si>
    <t>1000m</t>
  </si>
  <si>
    <t>4x60m</t>
  </si>
  <si>
    <t>CHAMPIONNAT</t>
  </si>
  <si>
    <t>CRITERIUM DE FRANCE</t>
  </si>
  <si>
    <t>CHAMPIONNAT ==&gt;</t>
  </si>
  <si>
    <t>CHAMPIONNAT NATIONAL</t>
  </si>
  <si>
    <t>GENRE ==&gt;</t>
  </si>
  <si>
    <t>GENRE 2</t>
  </si>
  <si>
    <t>FILLES</t>
  </si>
  <si>
    <t>GARCONS</t>
  </si>
  <si>
    <t>MIXTE</t>
  </si>
  <si>
    <t>Une équipe se compose de 9 athlètes au maximum et de 5 au minimum respectant les nombres d'épreuves.
La mixité est possible en Critérium de France mais pas obligatoire.</t>
  </si>
  <si>
    <t>3 épreuves maximum (1 course + 1 saut + 1 lancer) + 1 relais ET si participation à 1 relais alors 1 épreuve individuelle obligatoire au minimum.</t>
  </si>
  <si>
    <t>MODE D'EMPLOI :
1- Ne remplir que les cases grisées.
2- Remplir sigle et établissement. Sélectionner dans le menu déroulant le type de championnat et le genre.
3- Remplir NOM PRENOM Date de naissance et choisir le genre et la catégorie dans le menu déroulant.
4- Mettre la performance pour chaque épreuve réalisée par les élèves (format courses 1'23"45 ou format sauts/lancers 6,78).
5- Quand toutes les cases sont vertes alors votre équipe est conforme (voir au-dessus le résultat final).</t>
  </si>
  <si>
    <t>80m</t>
  </si>
  <si>
    <t>120m</t>
  </si>
  <si>
    <t>2000m</t>
  </si>
  <si>
    <t>ATHLETISME PLEIN AIR - MINIMES FILLES ET MINIMES GARCONS
VERIFICATION EQUIPE</t>
  </si>
  <si>
    <t>Sigle établissement + n° éq. :</t>
  </si>
  <si>
    <t>Nom Association Sportive + Ville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</si>
</sst>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\'mm\'\'ss"/>
  </numFmts>
  <fonts count="10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99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7" borderId="2" xfId="0" applyNumberFormat="1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164" fontId="7" fillId="7" borderId="15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1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3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14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5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4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14" fontId="5" fillId="6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6" borderId="2" xfId="0" applyNumberFormat="1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164" fontId="7" fillId="6" borderId="15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1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3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14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4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5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4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43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31" xfId="0" applyFont="1" applyFill="1" applyBorder="1" applyAlignment="1" applyProtection="1">
      <alignment horizontal="center" vertical="center" shrinkToFit="1"/>
      <protection locked="0"/>
    </xf>
    <xf numFmtId="14" fontId="5" fillId="7" borderId="31" xfId="0" applyNumberFormat="1" applyFont="1" applyFill="1" applyBorder="1" applyAlignment="1" applyProtection="1">
      <alignment horizontal="center" vertical="center" shrinkToFit="1"/>
      <protection locked="0"/>
    </xf>
    <xf numFmtId="14" fontId="5" fillId="7" borderId="38" xfId="0" applyNumberFormat="1" applyFont="1" applyFill="1" applyBorder="1" applyAlignment="1" applyProtection="1">
      <alignment horizontal="center" vertical="center"/>
      <protection locked="0"/>
    </xf>
    <xf numFmtId="0" fontId="5" fillId="7" borderId="20" xfId="0" applyFont="1" applyFill="1" applyBorder="1" applyAlignment="1" applyProtection="1">
      <alignment horizontal="center" vertical="center"/>
      <protection locked="0"/>
    </xf>
    <xf numFmtId="164" fontId="7" fillId="7" borderId="33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5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9" borderId="0" xfId="0" applyFill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10" borderId="0" xfId="0" applyFill="1" applyAlignment="1">
      <alignment horizontal="right" vertical="center"/>
    </xf>
    <xf numFmtId="0" fontId="0" fillId="5" borderId="17" xfId="0" applyFill="1" applyBorder="1" applyAlignment="1">
      <alignment horizontal="right" vertical="center"/>
    </xf>
    <xf numFmtId="0" fontId="0" fillId="9" borderId="17" xfId="0" applyFill="1" applyBorder="1" applyAlignment="1">
      <alignment horizontal="right" vertical="center"/>
    </xf>
    <xf numFmtId="0" fontId="0" fillId="4" borderId="35" xfId="0" applyFill="1" applyBorder="1" applyAlignment="1">
      <alignment horizontal="right" vertical="center"/>
    </xf>
    <xf numFmtId="0" fontId="0" fillId="4" borderId="36" xfId="0" applyFill="1" applyBorder="1" applyAlignment="1">
      <alignment horizontal="right" vertical="center"/>
    </xf>
    <xf numFmtId="0" fontId="1" fillId="0" borderId="21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0" fillId="0" borderId="1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3" borderId="45" xfId="0" applyFill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10" borderId="40" xfId="0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1" defaultTableStyle="TableStyleMedium2" defaultPivotStyle="PivotStyleLight16">
    <tableStyle name="Invisible" pivot="0" table="0" count="0" xr9:uid="{ADD8EE8C-AA9F-4EF1-8935-56124C6C14FC}"/>
  </tableStyles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72F9-41D6-4CF7-A5A8-51AC968D3453}">
  <sheetPr>
    <pageSetUpPr fitToPage="1"/>
  </sheetPr>
  <dimension ref="A1:Y31"/>
  <sheetViews>
    <sheetView tabSelected="1" topLeftCell="A19" zoomScaleNormal="100" workbookViewId="0">
      <selection activeCell="B18" sqref="B18"/>
    </sheetView>
  </sheetViews>
  <sheetFormatPr baseColWidth="10" defaultRowHeight="14.4" x14ac:dyDescent="0.55000000000000004"/>
  <cols>
    <col min="1" max="1" width="5.7890625" customWidth="1"/>
    <col min="2" max="2" width="17.05078125" customWidth="1"/>
    <col min="3" max="3" width="14.734375" customWidth="1"/>
    <col min="4" max="4" width="10.15625" bestFit="1" customWidth="1"/>
    <col min="5" max="5" width="6.26171875" bestFit="1" customWidth="1"/>
    <col min="6" max="6" width="16.05078125" customWidth="1"/>
    <col min="7" max="7" width="8.68359375" customWidth="1"/>
    <col min="8" max="8" width="8.83984375" customWidth="1"/>
    <col min="9" max="11" width="8.15625" customWidth="1"/>
    <col min="12" max="12" width="7.3671875" customWidth="1"/>
    <col min="13" max="13" width="9.89453125" customWidth="1"/>
    <col min="14" max="14" width="9.1015625" customWidth="1"/>
    <col min="15" max="15" width="8.47265625" bestFit="1" customWidth="1"/>
    <col min="16" max="16" width="7.41796875" bestFit="1" customWidth="1"/>
    <col min="17" max="17" width="6.5234375" bestFit="1" customWidth="1"/>
    <col min="18" max="18" width="9.5234375" bestFit="1" customWidth="1"/>
    <col min="19" max="19" width="5.3125" bestFit="1" customWidth="1"/>
    <col min="20" max="20" width="6.5234375" bestFit="1" customWidth="1"/>
    <col min="21" max="21" width="6.62890625" bestFit="1" customWidth="1"/>
    <col min="22" max="22" width="7.68359375" bestFit="1" customWidth="1"/>
    <col min="23" max="23" width="10.83984375" customWidth="1"/>
    <col min="25" max="25" width="3.578125" customWidth="1"/>
  </cols>
  <sheetData>
    <row r="1" spans="1:25" ht="66.599999999999994" customHeight="1" thickTop="1" thickBot="1" x14ac:dyDescent="1.25">
      <c r="A1" s="81" t="s">
        <v>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3"/>
    </row>
    <row r="2" spans="1:25" ht="31.2" customHeight="1" thickTop="1" x14ac:dyDescent="1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3.4" customHeight="1" x14ac:dyDescent="0.55000000000000004">
      <c r="A3" s="69" t="s">
        <v>64</v>
      </c>
      <c r="B3" s="70"/>
      <c r="C3" s="93"/>
      <c r="D3" s="94"/>
      <c r="E3" s="26"/>
      <c r="F3" s="69" t="s">
        <v>65</v>
      </c>
      <c r="G3" s="70"/>
      <c r="H3" s="70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5" ht="23.4" customHeight="1" x14ac:dyDescent="0.55000000000000004">
      <c r="A4" s="18"/>
      <c r="B4" s="19"/>
      <c r="C4" s="20"/>
      <c r="D4" s="20"/>
      <c r="E4" s="20"/>
      <c r="F4" s="21"/>
      <c r="G4" s="22"/>
      <c r="H4" s="23"/>
    </row>
    <row r="5" spans="1:25" ht="23.4" customHeight="1" x14ac:dyDescent="0.55000000000000004">
      <c r="A5" s="18"/>
      <c r="B5" s="19"/>
      <c r="C5" s="20"/>
      <c r="D5" s="20"/>
      <c r="E5" s="20"/>
      <c r="G5" s="69" t="s">
        <v>50</v>
      </c>
      <c r="H5" s="70"/>
      <c r="I5" s="70"/>
      <c r="J5" s="73"/>
      <c r="K5" s="73"/>
      <c r="L5" s="74"/>
      <c r="O5" s="71" t="s">
        <v>52</v>
      </c>
      <c r="P5" s="72"/>
      <c r="Q5" s="73"/>
      <c r="R5" s="74"/>
      <c r="S5" s="122" t="str">
        <f>IF(J5="","NON",IF(Q5="","NON",IF(AND(Q5="MIXTE",J5="CHAMPIONNAT NATIONAL"),"NON","OUI")))</f>
        <v>NON</v>
      </c>
      <c r="T5" s="123"/>
      <c r="V5" s="75"/>
      <c r="W5" s="75"/>
    </row>
    <row r="6" spans="1:25" ht="23.1" customHeight="1" x14ac:dyDescent="0.55000000000000004">
      <c r="A6" s="63" t="s">
        <v>3</v>
      </c>
      <c r="B6" s="64"/>
      <c r="C6" s="65"/>
    </row>
    <row r="7" spans="1:25" s="3" customFormat="1" ht="30" customHeight="1" x14ac:dyDescent="0.55000000000000004">
      <c r="A7" s="119" t="str">
        <f>IF((OR(X18="NON",X19="NON",X20="NON",X21="NON",X22="NON",X23="NON",X24="NON",X25="NON",X26="NON",E16="NON",G27="NON",I27="NON",M27="NON",O27="NON",P27="NON",Q27="NON",R27="NON",S27="NON",T27="NON",U27="NON",V27="NON",W27="NON",G28="NON",O28="NON",S28="NON",W28="NON",G29="NON",O29="NON",S29="NON",H30="NON",E16="NON",S5="NON")),"NON","OUI")</f>
        <v>NON</v>
      </c>
      <c r="B7" s="120"/>
      <c r="C7" s="121"/>
    </row>
    <row r="8" spans="1:25" s="3" customFormat="1" ht="30" customHeight="1" x14ac:dyDescent="0.55000000000000004">
      <c r="F8" s="97" t="s">
        <v>30</v>
      </c>
      <c r="G8" s="97"/>
      <c r="H8" s="97"/>
      <c r="I8" s="97"/>
      <c r="J8" s="62" t="s">
        <v>58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25" s="3" customFormat="1" ht="30" customHeight="1" x14ac:dyDescent="0.55000000000000004">
      <c r="A9" s="99" t="s">
        <v>59</v>
      </c>
      <c r="B9" s="100"/>
      <c r="C9" s="100"/>
      <c r="D9" s="100"/>
      <c r="F9" s="98" t="s">
        <v>37</v>
      </c>
      <c r="G9" s="98"/>
      <c r="H9" s="98"/>
      <c r="I9" s="98"/>
      <c r="J9" s="62" t="s">
        <v>57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spans="1:25" s="3" customFormat="1" ht="30" customHeight="1" x14ac:dyDescent="0.55000000000000004">
      <c r="A10" s="99"/>
      <c r="B10" s="100"/>
      <c r="C10" s="100"/>
      <c r="D10" s="100"/>
      <c r="F10" s="66" t="s">
        <v>27</v>
      </c>
      <c r="G10" s="66"/>
      <c r="H10" s="66"/>
      <c r="I10" s="66"/>
      <c r="J10" s="62" t="s">
        <v>22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s="3" customFormat="1" ht="30" customHeight="1" x14ac:dyDescent="0.55000000000000004">
      <c r="A11" s="99"/>
      <c r="B11" s="100"/>
      <c r="C11" s="100"/>
      <c r="D11" s="100"/>
      <c r="F11" s="67" t="s">
        <v>24</v>
      </c>
      <c r="G11" s="67"/>
      <c r="H11" s="67"/>
      <c r="I11" s="67"/>
      <c r="J11" s="62" t="s">
        <v>26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30" customHeight="1" x14ac:dyDescent="0.55000000000000004">
      <c r="A12" s="99"/>
      <c r="B12" s="100"/>
      <c r="C12" s="100"/>
      <c r="D12" s="100"/>
      <c r="F12" s="68" t="s">
        <v>28</v>
      </c>
      <c r="G12" s="68"/>
      <c r="H12" s="68"/>
      <c r="I12" s="68"/>
      <c r="J12" s="62" t="s">
        <v>29</v>
      </c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30" customHeight="1" x14ac:dyDescent="0.55000000000000004">
      <c r="A13" s="99"/>
      <c r="B13" s="100"/>
      <c r="C13" s="100"/>
      <c r="D13" s="100"/>
      <c r="F13" s="76" t="s">
        <v>39</v>
      </c>
      <c r="G13" s="76"/>
      <c r="H13" s="76"/>
      <c r="I13" s="76"/>
      <c r="J13" s="62" t="s">
        <v>38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6.1" customHeight="1" thickBot="1" x14ac:dyDescent="0.6">
      <c r="A14" s="99"/>
      <c r="B14" s="100"/>
      <c r="C14" s="100"/>
      <c r="D14" s="100"/>
    </row>
    <row r="15" spans="1:25" ht="30" customHeight="1" thickTop="1" thickBot="1" x14ac:dyDescent="0.6">
      <c r="D15" s="5"/>
      <c r="E15" s="5"/>
      <c r="F15" s="5"/>
      <c r="G15" s="90" t="s">
        <v>17</v>
      </c>
      <c r="H15" s="91"/>
      <c r="I15" s="91"/>
      <c r="J15" s="91"/>
      <c r="K15" s="91"/>
      <c r="L15" s="91"/>
      <c r="M15" s="91"/>
      <c r="N15" s="91"/>
      <c r="O15" s="90" t="s">
        <v>18</v>
      </c>
      <c r="P15" s="91"/>
      <c r="Q15" s="91"/>
      <c r="R15" s="92"/>
      <c r="S15" s="90" t="s">
        <v>19</v>
      </c>
      <c r="T15" s="91"/>
      <c r="U15" s="91"/>
      <c r="V15" s="92"/>
      <c r="W15" s="27" t="s">
        <v>20</v>
      </c>
    </row>
    <row r="16" spans="1:25" ht="30" customHeight="1" thickTop="1" thickBot="1" x14ac:dyDescent="0.6">
      <c r="B16" s="101" t="s">
        <v>36</v>
      </c>
      <c r="C16" s="101"/>
      <c r="D16" s="101"/>
      <c r="E16" s="118" t="str">
        <f>IF(AND(Q5="FILLES",OR(((COUNTIF(E18:E26,"F"))&lt;5),(COUNTIF(E18:E26,"G"))&gt;0)),"NON",IF(AND(Q5="GARCONS",OR(((COUNTIF(E18:E26,"G"))&lt;5),(COUNTIF(E18:E26,"F"))&gt;0)),"NON",IF(AND(Q5="MIXTE",OR(COUNTIF(E18:E26,"F")&lt;1,COUNTIF(E18:E26,"G")&lt;1)),"NON",IF((COUNTIF(X18:X26,"OUI"))&lt;5,"NON","OUI"))))</f>
        <v>NON</v>
      </c>
      <c r="F16" s="5"/>
      <c r="G16" s="84" t="s">
        <v>4</v>
      </c>
      <c r="H16" s="85"/>
      <c r="I16" s="86" t="s">
        <v>5</v>
      </c>
      <c r="J16" s="85"/>
      <c r="K16" s="85"/>
      <c r="L16" s="87"/>
      <c r="M16" s="88" t="s">
        <v>6</v>
      </c>
      <c r="N16" s="89"/>
      <c r="O16" s="90" t="s">
        <v>16</v>
      </c>
      <c r="P16" s="91"/>
      <c r="Q16" s="91"/>
      <c r="R16" s="92"/>
      <c r="S16" s="90" t="s">
        <v>11</v>
      </c>
      <c r="T16" s="91"/>
      <c r="U16" s="91"/>
      <c r="V16" s="92"/>
      <c r="W16" s="27" t="s">
        <v>21</v>
      </c>
    </row>
    <row r="17" spans="1:25" ht="36.299999999999997" customHeight="1" thickTop="1" thickBot="1" x14ac:dyDescent="0.6">
      <c r="A17" s="5"/>
      <c r="B17" s="12" t="s">
        <v>0</v>
      </c>
      <c r="C17" s="10" t="s">
        <v>1</v>
      </c>
      <c r="D17" s="10" t="s">
        <v>32</v>
      </c>
      <c r="E17" s="24" t="s">
        <v>33</v>
      </c>
      <c r="F17" s="11" t="s">
        <v>2</v>
      </c>
      <c r="G17" s="7" t="s">
        <v>60</v>
      </c>
      <c r="H17" s="1" t="s">
        <v>61</v>
      </c>
      <c r="I17" s="25" t="s">
        <v>40</v>
      </c>
      <c r="J17" s="1" t="s">
        <v>41</v>
      </c>
      <c r="K17" s="6" t="s">
        <v>43</v>
      </c>
      <c r="L17" s="9" t="s">
        <v>42</v>
      </c>
      <c r="M17" s="4" t="s">
        <v>46</v>
      </c>
      <c r="N17" s="2" t="s">
        <v>62</v>
      </c>
      <c r="O17" s="7" t="s">
        <v>7</v>
      </c>
      <c r="P17" s="1" t="s">
        <v>8</v>
      </c>
      <c r="Q17" s="1" t="s">
        <v>9</v>
      </c>
      <c r="R17" s="9" t="s">
        <v>10</v>
      </c>
      <c r="S17" s="7" t="s">
        <v>12</v>
      </c>
      <c r="T17" s="1" t="s">
        <v>13</v>
      </c>
      <c r="U17" s="1" t="s">
        <v>14</v>
      </c>
      <c r="V17" s="9" t="s">
        <v>15</v>
      </c>
      <c r="W17" s="28" t="s">
        <v>47</v>
      </c>
      <c r="X17" s="95" t="s">
        <v>31</v>
      </c>
      <c r="Y17" s="96"/>
    </row>
    <row r="18" spans="1:25" ht="30" customHeight="1" thickTop="1" x14ac:dyDescent="0.55000000000000004">
      <c r="A18" s="13">
        <v>1</v>
      </c>
      <c r="B18" s="29"/>
      <c r="C18" s="29"/>
      <c r="D18" s="30"/>
      <c r="E18" s="31"/>
      <c r="F18" s="32"/>
      <c r="G18" s="33"/>
      <c r="H18" s="34"/>
      <c r="I18" s="33"/>
      <c r="J18" s="35"/>
      <c r="K18" s="34"/>
      <c r="L18" s="36"/>
      <c r="M18" s="35"/>
      <c r="N18" s="34"/>
      <c r="O18" s="37"/>
      <c r="P18" s="38"/>
      <c r="Q18" s="38"/>
      <c r="R18" s="39"/>
      <c r="S18" s="37"/>
      <c r="T18" s="38"/>
      <c r="U18" s="38"/>
      <c r="V18" s="39"/>
      <c r="W18" s="40"/>
      <c r="X18" s="102" t="str">
        <f>IF(AND(B18="",COUNTA(G18:V18)&gt;0),"NON",IF(B18="","en attente",IF(COUNTA(G18:V18)=0,"NON",IF(COUNTA(G18:V18)&gt;3,"NON",IF(COUNTA(G18:N18)&gt;1,"NON",IF(AND((COUNTA(W18:W18)=1),(COUNTA(G18:V18)=0)),"NON",IF(COUNTA(O18:R18)&gt;1,"NON",IF(COUNTA(S18:V18)&gt;1,"NON","OUI"))))))))</f>
        <v>en attente</v>
      </c>
      <c r="Y18" s="102"/>
    </row>
    <row r="19" spans="1:25" ht="30" customHeight="1" x14ac:dyDescent="0.55000000000000004">
      <c r="A19" s="8">
        <v>2</v>
      </c>
      <c r="B19" s="41"/>
      <c r="C19" s="41"/>
      <c r="D19" s="42"/>
      <c r="E19" s="43"/>
      <c r="F19" s="44"/>
      <c r="G19" s="45"/>
      <c r="H19" s="46"/>
      <c r="I19" s="45"/>
      <c r="J19" s="47"/>
      <c r="K19" s="46"/>
      <c r="L19" s="48"/>
      <c r="M19" s="49"/>
      <c r="N19" s="46"/>
      <c r="O19" s="50"/>
      <c r="P19" s="51"/>
      <c r="Q19" s="51"/>
      <c r="R19" s="52"/>
      <c r="S19" s="50"/>
      <c r="T19" s="51"/>
      <c r="U19" s="51"/>
      <c r="V19" s="52"/>
      <c r="W19" s="53"/>
      <c r="X19" s="102" t="str">
        <f t="shared" ref="X19:X26" si="0">IF(AND(B19="",COUNTA(G19:V19)&gt;0),"NON",IF(B19="","en attente",IF(COUNTA(G19:V19)=0,"NON",IF(COUNTA(G19:V19)&gt;3,"NON",IF(COUNTA(G19:N19)&gt;1,"NON",IF(AND((COUNTA(W19:W19)=1),(COUNTA(G19:V19)=0)),"NON",IF(COUNTA(O19:R19)&gt;1,"NON",IF(COUNTA(S19:V19)&gt;1,"NON","OUI"))))))))</f>
        <v>en attente</v>
      </c>
      <c r="Y19" s="102"/>
    </row>
    <row r="20" spans="1:25" ht="30" customHeight="1" x14ac:dyDescent="0.55000000000000004">
      <c r="A20" s="14">
        <v>3</v>
      </c>
      <c r="B20" s="29"/>
      <c r="C20" s="29"/>
      <c r="D20" s="30"/>
      <c r="E20" s="31"/>
      <c r="F20" s="32"/>
      <c r="G20" s="33"/>
      <c r="H20" s="34"/>
      <c r="I20" s="33"/>
      <c r="J20" s="35"/>
      <c r="K20" s="34"/>
      <c r="L20" s="36"/>
      <c r="M20" s="54"/>
      <c r="N20" s="34"/>
      <c r="O20" s="37"/>
      <c r="P20" s="38"/>
      <c r="Q20" s="38"/>
      <c r="R20" s="39"/>
      <c r="S20" s="37"/>
      <c r="T20" s="38"/>
      <c r="U20" s="38"/>
      <c r="V20" s="39"/>
      <c r="W20" s="40"/>
      <c r="X20" s="102" t="str">
        <f t="shared" si="0"/>
        <v>en attente</v>
      </c>
      <c r="Y20" s="102"/>
    </row>
    <row r="21" spans="1:25" ht="30" customHeight="1" x14ac:dyDescent="0.55000000000000004">
      <c r="A21" s="8">
        <v>4</v>
      </c>
      <c r="B21" s="41"/>
      <c r="C21" s="41"/>
      <c r="D21" s="42"/>
      <c r="E21" s="43"/>
      <c r="F21" s="44"/>
      <c r="G21" s="45"/>
      <c r="H21" s="46"/>
      <c r="I21" s="45"/>
      <c r="J21" s="47"/>
      <c r="K21" s="46"/>
      <c r="L21" s="48"/>
      <c r="M21" s="49"/>
      <c r="N21" s="46"/>
      <c r="O21" s="50"/>
      <c r="P21" s="51"/>
      <c r="Q21" s="51"/>
      <c r="R21" s="52"/>
      <c r="S21" s="50"/>
      <c r="T21" s="51"/>
      <c r="U21" s="51"/>
      <c r="V21" s="52"/>
      <c r="W21" s="53"/>
      <c r="X21" s="102" t="str">
        <f t="shared" si="0"/>
        <v>en attente</v>
      </c>
      <c r="Y21" s="102"/>
    </row>
    <row r="22" spans="1:25" ht="30" customHeight="1" x14ac:dyDescent="0.55000000000000004">
      <c r="A22" s="14">
        <v>5</v>
      </c>
      <c r="B22" s="29"/>
      <c r="C22" s="29"/>
      <c r="D22" s="30"/>
      <c r="E22" s="31"/>
      <c r="F22" s="32"/>
      <c r="G22" s="33"/>
      <c r="H22" s="34"/>
      <c r="I22" s="33"/>
      <c r="J22" s="35"/>
      <c r="K22" s="34"/>
      <c r="L22" s="36"/>
      <c r="M22" s="54"/>
      <c r="N22" s="34"/>
      <c r="O22" s="37"/>
      <c r="P22" s="38"/>
      <c r="Q22" s="38"/>
      <c r="R22" s="39"/>
      <c r="S22" s="37"/>
      <c r="T22" s="38"/>
      <c r="U22" s="38"/>
      <c r="V22" s="39"/>
      <c r="W22" s="40"/>
      <c r="X22" s="102" t="str">
        <f t="shared" si="0"/>
        <v>en attente</v>
      </c>
      <c r="Y22" s="102"/>
    </row>
    <row r="23" spans="1:25" ht="30" customHeight="1" x14ac:dyDescent="0.55000000000000004">
      <c r="A23" s="8">
        <v>6</v>
      </c>
      <c r="B23" s="41"/>
      <c r="C23" s="41"/>
      <c r="D23" s="42"/>
      <c r="E23" s="43"/>
      <c r="F23" s="44"/>
      <c r="G23" s="45"/>
      <c r="H23" s="46"/>
      <c r="I23" s="45"/>
      <c r="J23" s="47"/>
      <c r="K23" s="46"/>
      <c r="L23" s="48"/>
      <c r="M23" s="49"/>
      <c r="N23" s="46"/>
      <c r="O23" s="50"/>
      <c r="P23" s="51"/>
      <c r="Q23" s="51"/>
      <c r="R23" s="52"/>
      <c r="S23" s="50"/>
      <c r="T23" s="51"/>
      <c r="U23" s="51"/>
      <c r="V23" s="52"/>
      <c r="W23" s="53"/>
      <c r="X23" s="102" t="str">
        <f t="shared" si="0"/>
        <v>en attente</v>
      </c>
      <c r="Y23" s="102"/>
    </row>
    <row r="24" spans="1:25" ht="30" customHeight="1" x14ac:dyDescent="0.55000000000000004">
      <c r="A24" s="14">
        <v>7</v>
      </c>
      <c r="B24" s="29"/>
      <c r="C24" s="29"/>
      <c r="D24" s="30"/>
      <c r="E24" s="31"/>
      <c r="F24" s="32"/>
      <c r="G24" s="33"/>
      <c r="H24" s="34"/>
      <c r="I24" s="33"/>
      <c r="J24" s="35"/>
      <c r="K24" s="34"/>
      <c r="L24" s="36"/>
      <c r="M24" s="54"/>
      <c r="N24" s="34"/>
      <c r="O24" s="37"/>
      <c r="P24" s="38"/>
      <c r="Q24" s="38"/>
      <c r="R24" s="39"/>
      <c r="S24" s="37"/>
      <c r="T24" s="38"/>
      <c r="U24" s="38"/>
      <c r="V24" s="39"/>
      <c r="W24" s="40"/>
      <c r="X24" s="102" t="str">
        <f t="shared" si="0"/>
        <v>en attente</v>
      </c>
      <c r="Y24" s="102"/>
    </row>
    <row r="25" spans="1:25" ht="30" customHeight="1" x14ac:dyDescent="0.55000000000000004">
      <c r="A25" s="8">
        <v>8</v>
      </c>
      <c r="B25" s="41"/>
      <c r="C25" s="41"/>
      <c r="D25" s="42"/>
      <c r="E25" s="43"/>
      <c r="F25" s="44"/>
      <c r="G25" s="45"/>
      <c r="H25" s="46"/>
      <c r="I25" s="45"/>
      <c r="J25" s="47"/>
      <c r="K25" s="46"/>
      <c r="L25" s="48"/>
      <c r="M25" s="49"/>
      <c r="N25" s="46"/>
      <c r="O25" s="50"/>
      <c r="P25" s="51"/>
      <c r="Q25" s="51"/>
      <c r="R25" s="52"/>
      <c r="S25" s="50"/>
      <c r="T25" s="51"/>
      <c r="U25" s="51"/>
      <c r="V25" s="52"/>
      <c r="W25" s="53"/>
      <c r="X25" s="102" t="str">
        <f t="shared" si="0"/>
        <v>en attente</v>
      </c>
      <c r="Y25" s="102"/>
    </row>
    <row r="26" spans="1:25" ht="30" customHeight="1" thickBot="1" x14ac:dyDescent="0.6">
      <c r="A26" s="15">
        <v>9</v>
      </c>
      <c r="B26" s="55"/>
      <c r="C26" s="55"/>
      <c r="D26" s="56"/>
      <c r="E26" s="57"/>
      <c r="F26" s="58"/>
      <c r="G26" s="33"/>
      <c r="H26" s="34"/>
      <c r="I26" s="59"/>
      <c r="J26" s="60"/>
      <c r="K26" s="34"/>
      <c r="L26" s="61"/>
      <c r="M26" s="54"/>
      <c r="N26" s="34"/>
      <c r="O26" s="37"/>
      <c r="P26" s="38"/>
      <c r="Q26" s="38"/>
      <c r="R26" s="39"/>
      <c r="S26" s="37"/>
      <c r="T26" s="38"/>
      <c r="U26" s="38"/>
      <c r="V26" s="39"/>
      <c r="W26" s="40"/>
      <c r="X26" s="102" t="str">
        <f t="shared" si="0"/>
        <v>en attente</v>
      </c>
      <c r="Y26" s="102"/>
    </row>
    <row r="27" spans="1:25" ht="15" thickTop="1" thickBot="1" x14ac:dyDescent="0.6">
      <c r="C27" s="79" t="s">
        <v>23</v>
      </c>
      <c r="D27" s="79"/>
      <c r="E27" s="79"/>
      <c r="F27" s="80"/>
      <c r="G27" s="103" t="str">
        <f>IF(COUNTA(G18:H26)&gt;3,"NON","OUI")</f>
        <v>OUI</v>
      </c>
      <c r="H27" s="104"/>
      <c r="I27" s="103" t="str">
        <f>IF(COUNTA(I18:L26)&gt;3,"NON","OUI")</f>
        <v>OUI</v>
      </c>
      <c r="J27" s="104"/>
      <c r="K27" s="104"/>
      <c r="L27" s="105"/>
      <c r="M27" s="103" t="str">
        <f>IF(COUNTA(M18:N26)&gt;3,"NON","OUI")</f>
        <v>OUI</v>
      </c>
      <c r="N27" s="104"/>
      <c r="O27" s="106" t="str">
        <f>IF(COUNTA(O18:O26)&gt;3,"NON","OUI")</f>
        <v>OUI</v>
      </c>
      <c r="P27" s="107" t="str">
        <f t="shared" ref="P27:V27" si="1">IF(COUNTA(P18:P26)&gt;3,"NON","OUI")</f>
        <v>OUI</v>
      </c>
      <c r="Q27" s="107" t="str">
        <f t="shared" si="1"/>
        <v>OUI</v>
      </c>
      <c r="R27" s="108" t="str">
        <f t="shared" si="1"/>
        <v>OUI</v>
      </c>
      <c r="S27" s="106" t="str">
        <f t="shared" si="1"/>
        <v>OUI</v>
      </c>
      <c r="T27" s="107" t="str">
        <f t="shared" si="1"/>
        <v>OUI</v>
      </c>
      <c r="U27" s="107" t="str">
        <f t="shared" si="1"/>
        <v>OUI</v>
      </c>
      <c r="V27" s="108" t="str">
        <f t="shared" si="1"/>
        <v>OUI</v>
      </c>
      <c r="W27" s="109" t="str">
        <f>IF((COUNTA(W18:W26)=0),"NON",IF(COUNTA(W18:W26)&lt;4,"NON",(IF(COUNTA(W18:W26)&gt;6,"NON","OUI"))))</f>
        <v>NON</v>
      </c>
    </row>
    <row r="28" spans="1:25" ht="15" thickTop="1" thickBot="1" x14ac:dyDescent="0.6">
      <c r="C28" s="67" t="s">
        <v>24</v>
      </c>
      <c r="D28" s="67"/>
      <c r="E28" s="67"/>
      <c r="F28" s="77"/>
      <c r="G28" s="110" t="str">
        <f>IF((AND(COUNTA(G18:H26)&gt;=1,COUNTA(I18:L26)&gt;=1)),"OUI",IF((AND(COUNTA(G18:H26)&gt;=1,COUNTA(M18:N26)&gt;=1)),"OUI",IF((AND(COUNTA(I18:L26)&gt;=1,COUNTA(M18:N26)&gt;=1)),"OUI","NON")))</f>
        <v>NON</v>
      </c>
      <c r="H28" s="102"/>
      <c r="I28" s="102"/>
      <c r="J28" s="102"/>
      <c r="K28" s="102"/>
      <c r="L28" s="102"/>
      <c r="M28" s="102"/>
      <c r="N28" s="102"/>
      <c r="O28" s="111" t="str">
        <f>IF((AND(COUNTA(O18:O26)&gt;=1,COUNTA(P18:P26)&gt;=1)),"OUI",IF((AND(COUNTA(O18:O26)&gt;=1,COUNTA(Q18:Q26)&gt;=1)),"OUI",IF((AND(COUNTA(O18:O26)&gt;=1,COUNTA(R18:R26)&gt;=1)),"OUI",IF((AND(COUNTA(P18:P26)&gt;=1,COUNTA(Q18:Q26)&gt;=1)),"OUI",IF((AND(COUNTA(P18:P26)&gt;=1,COUNTA(R18:R26)&gt;=1)),"OUI",IF((AND(COUNTA(Q18:Q26)&gt;=1,COUNTA(R18:R26)&gt;=1)),"OUI","NON"))))))</f>
        <v>NON</v>
      </c>
      <c r="P28" s="112"/>
      <c r="Q28" s="112"/>
      <c r="R28" s="113"/>
      <c r="S28" s="111" t="str">
        <f>IF((AND(COUNTA(S18:S26)&gt;=1,COUNTA(T18:T26)&gt;=1)),"OUI",IF((AND(COUNTA(S18:S26)&gt;=1,COUNTA(U18:U26)&gt;=1)),"OUI",IF((AND(COUNTA(S18:S26)&gt;=1,COUNTA(V18:V26)&gt;=1)),"OUI",IF((AND(COUNTA(T18:T26)&gt;=1,COUNTA(U18:U26)&gt;=1)),"OUI",IF((AND(COUNTA(T18:T26)&gt;=1,COUNTA(V18:V26)&gt;=1)),"OUI",IF((AND(COUNTA(U18:U26)&gt;=1,COUNTA(V18:V26)&gt;=1)),"OUI","NON"))))))</f>
        <v>NON</v>
      </c>
      <c r="T28" s="112"/>
      <c r="U28" s="112"/>
      <c r="V28" s="113"/>
      <c r="W28" s="114" t="str">
        <f>IF(W27="NON","NON","OUI")</f>
        <v>NON</v>
      </c>
    </row>
    <row r="29" spans="1:25" ht="15" thickTop="1" thickBot="1" x14ac:dyDescent="0.6">
      <c r="C29" s="68" t="s">
        <v>25</v>
      </c>
      <c r="D29" s="68"/>
      <c r="E29" s="68"/>
      <c r="F29" s="78"/>
      <c r="G29" s="111" t="str">
        <f>IF(AND(G28="OUI",COUNTA(G18:N26)&lt;=6),"OUI","NON")</f>
        <v>NON</v>
      </c>
      <c r="H29" s="112"/>
      <c r="I29" s="112"/>
      <c r="J29" s="112"/>
      <c r="K29" s="112"/>
      <c r="L29" s="112"/>
      <c r="M29" s="112"/>
      <c r="N29" s="112"/>
      <c r="O29" s="111" t="str">
        <f>IF(AND(O28="OUI",COUNTA(O18:R26)&lt;=6),"OUI","NON")</f>
        <v>NON</v>
      </c>
      <c r="P29" s="112"/>
      <c r="Q29" s="112"/>
      <c r="R29" s="113"/>
      <c r="S29" s="111" t="str">
        <f>IF(AND(S28="OUI",COUNTA(S18:V26)&lt;=6),"OUI","NON")</f>
        <v>NON</v>
      </c>
      <c r="T29" s="112"/>
      <c r="U29" s="112"/>
      <c r="V29" s="113"/>
      <c r="W29" s="115"/>
    </row>
    <row r="30" spans="1:25" ht="21" thickTop="1" thickBot="1" x14ac:dyDescent="0.6">
      <c r="B30" s="3"/>
      <c r="C30" s="76" t="s">
        <v>39</v>
      </c>
      <c r="D30" s="76"/>
      <c r="E30" s="76"/>
      <c r="F30" s="76"/>
      <c r="G30" s="116">
        <f>COUNTA(G18:V26)</f>
        <v>0</v>
      </c>
      <c r="H30" s="111" t="str">
        <f>IF(COUNTA(G18:V26)&lt;15,"NON",IF(COUNTA(G18:V26)&gt;18,"NON","OUI"))</f>
        <v>NON</v>
      </c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3"/>
      <c r="W30" s="117"/>
    </row>
    <row r="31" spans="1:25" ht="14.7" thickTop="1" x14ac:dyDescent="0.55000000000000004"/>
  </sheetData>
  <sheetProtection algorithmName="SHA-512" hashValue="g4vfUGr7VESaOYD/W3KtaMdq7CDU11lWKBrNpTLfqfbbXaYjqcwJ0JPbeNYz3vGW8HJXNoKEZwUG1V8p5Nd4Ew==" saltValue="gyIvy1ddbnfK8HOHLiMXCg==" spinCount="100000" sheet="1" selectLockedCells="1"/>
  <mergeCells count="59">
    <mergeCell ref="O15:R15"/>
    <mergeCell ref="S15:V15"/>
    <mergeCell ref="O28:R28"/>
    <mergeCell ref="B16:D16"/>
    <mergeCell ref="J10:Y10"/>
    <mergeCell ref="J11:Y11"/>
    <mergeCell ref="J12:Y12"/>
    <mergeCell ref="X24:Y24"/>
    <mergeCell ref="X19:Y19"/>
    <mergeCell ref="X20:Y20"/>
    <mergeCell ref="X21:Y21"/>
    <mergeCell ref="X22:Y22"/>
    <mergeCell ref="X23:Y23"/>
    <mergeCell ref="A1:Y1"/>
    <mergeCell ref="X18:Y18"/>
    <mergeCell ref="G16:H16"/>
    <mergeCell ref="I16:L16"/>
    <mergeCell ref="M16:N16"/>
    <mergeCell ref="O16:R16"/>
    <mergeCell ref="S16:V16"/>
    <mergeCell ref="C3:D3"/>
    <mergeCell ref="G15:N15"/>
    <mergeCell ref="X17:Y17"/>
    <mergeCell ref="I3:X3"/>
    <mergeCell ref="F13:I13"/>
    <mergeCell ref="J13:Y13"/>
    <mergeCell ref="F8:I8"/>
    <mergeCell ref="F9:I9"/>
    <mergeCell ref="A9:D14"/>
    <mergeCell ref="C30:F30"/>
    <mergeCell ref="H30:V30"/>
    <mergeCell ref="C28:F28"/>
    <mergeCell ref="X25:Y25"/>
    <mergeCell ref="X26:Y26"/>
    <mergeCell ref="G28:N28"/>
    <mergeCell ref="I27:L27"/>
    <mergeCell ref="M27:N27"/>
    <mergeCell ref="C29:F29"/>
    <mergeCell ref="G29:N29"/>
    <mergeCell ref="C27:F27"/>
    <mergeCell ref="G27:H27"/>
    <mergeCell ref="O29:R29"/>
    <mergeCell ref="S29:V29"/>
    <mergeCell ref="S28:V28"/>
    <mergeCell ref="V5:W5"/>
    <mergeCell ref="S5:T5"/>
    <mergeCell ref="G5:I5"/>
    <mergeCell ref="F3:H3"/>
    <mergeCell ref="J5:L5"/>
    <mergeCell ref="F11:I11"/>
    <mergeCell ref="F12:I12"/>
    <mergeCell ref="A3:B3"/>
    <mergeCell ref="O5:P5"/>
    <mergeCell ref="Q5:R5"/>
    <mergeCell ref="J8:Y8"/>
    <mergeCell ref="J9:Y9"/>
    <mergeCell ref="A6:C6"/>
    <mergeCell ref="A7:C7"/>
    <mergeCell ref="F10:I10"/>
  </mergeCells>
  <conditionalFormatting sqref="A7 G29:W29 G27:V28 E16">
    <cfRule type="containsText" dxfId="11" priority="15" operator="containsText" text="OUI">
      <formula>NOT(ISERROR(SEARCH("OUI",A7)))</formula>
    </cfRule>
    <cfRule type="containsText" dxfId="10" priority="16" operator="containsText" text="NON">
      <formula>NOT(ISERROR(SEARCH("NON",A7)))</formula>
    </cfRule>
  </conditionalFormatting>
  <conditionalFormatting sqref="X18:X26">
    <cfRule type="containsText" dxfId="9" priority="13" operator="containsText" text="OUI">
      <formula>NOT(ISERROR(SEARCH("OUI",X18)))</formula>
    </cfRule>
    <cfRule type="containsText" dxfId="8" priority="14" operator="containsText" text="NON">
      <formula>NOT(ISERROR(SEARCH("NON",X18)))</formula>
    </cfRule>
  </conditionalFormatting>
  <conditionalFormatting sqref="H30 W30">
    <cfRule type="containsText" dxfId="7" priority="7" operator="containsText" text="OUI">
      <formula>NOT(ISERROR(SEARCH("OUI",H30)))</formula>
    </cfRule>
    <cfRule type="containsText" dxfId="6" priority="8" operator="containsText" text="NON">
      <formula>NOT(ISERROR(SEARCH("NON",H30)))</formula>
    </cfRule>
  </conditionalFormatting>
  <conditionalFormatting sqref="W27">
    <cfRule type="containsText" dxfId="5" priority="5" operator="containsText" text="OUI">
      <formula>NOT(ISERROR(SEARCH("OUI",W27)))</formula>
    </cfRule>
    <cfRule type="containsText" dxfId="4" priority="6" operator="containsText" text="NON">
      <formula>NOT(ISERROR(SEARCH("NON",W27)))</formula>
    </cfRule>
  </conditionalFormatting>
  <conditionalFormatting sqref="W28">
    <cfRule type="containsText" dxfId="3" priority="3" operator="containsText" text="OUI">
      <formula>NOT(ISERROR(SEARCH("OUI",W28)))</formula>
    </cfRule>
    <cfRule type="containsText" dxfId="2" priority="4" operator="containsText" text="NON">
      <formula>NOT(ISERROR(SEARCH("NON",W28)))</formula>
    </cfRule>
  </conditionalFormatting>
  <conditionalFormatting sqref="S5:T5">
    <cfRule type="containsText" dxfId="1" priority="1" operator="containsText" text="OUI">
      <formula>NOT(ISERROR(SEARCH("OUI",S5)))</formula>
    </cfRule>
    <cfRule type="containsText" dxfId="0" priority="2" operator="containsText" text="NON">
      <formula>NOT(ISERROR(SEARCH("NON",S5)))</formula>
    </cfRule>
  </conditionalFormatting>
  <dataValidations count="2">
    <dataValidation type="custom" allowBlank="1" showInputMessage="1" showErrorMessage="1" errorTitle="Problème" error="Cette épreuve est réservée aux filles" sqref="I19:I26 I18" xr:uid="{E7C8EEF9-022C-419A-A954-BFED6CAF38AD}">
      <formula1>E18&lt;&gt;"G"</formula1>
    </dataValidation>
    <dataValidation type="custom" allowBlank="1" showInputMessage="1" showErrorMessage="1" errorTitle="Problème" error="Cette épreuve est réservée aux garçons." sqref="K18:K26" xr:uid="{F57F0DF9-8218-4748-BE92-F1ED85BAC610}">
      <formula1>E18&lt;&gt;"F"</formula1>
    </dataValidation>
  </dataValidations>
  <printOptions horizontalCentered="1" verticalCentered="1"/>
  <pageMargins left="0.19685039370078741" right="0.19685039370078741" top="0" bottom="0" header="0" footer="0"/>
  <pageSetup paperSize="9" scale="66" orientation="landscape" horizontalDpi="30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133DEF0-6784-4766-80FD-9B5E8F3B394D}">
          <x14:formula1>
            <xm:f>'VALIDATIONS DE DONNEES'!$C$2:$C$3</xm:f>
          </x14:formula1>
          <xm:sqref>E18:E26</xm:sqref>
        </x14:dataValidation>
        <x14:dataValidation type="list" allowBlank="1" showInputMessage="1" showErrorMessage="1" xr:uid="{F9EF6E5E-9E75-47E8-88B5-0D373B0AFE10}">
          <x14:formula1>
            <xm:f>'VALIDATIONS DE DONNEES'!$A$2:$A$5</xm:f>
          </x14:formula1>
          <xm:sqref>F18:F26</xm:sqref>
        </x14:dataValidation>
        <x14:dataValidation type="list" allowBlank="1" showInputMessage="1" showErrorMessage="1" xr:uid="{3E6FA034-730F-41F8-A302-60102846D072}">
          <x14:formula1>
            <xm:f>'VALIDATIONS DE DONNEES'!$E$2:$E$3</xm:f>
          </x14:formula1>
          <xm:sqref>J5:L5</xm:sqref>
        </x14:dataValidation>
        <x14:dataValidation type="list" allowBlank="1" showInputMessage="1" showErrorMessage="1" xr:uid="{5E01ABF2-B4B4-4727-A74F-86CE6BA5CE82}">
          <x14:formula1>
            <xm:f>'VALIDATIONS DE DONNEES'!$G$2:$G$4</xm:f>
          </x14:formula1>
          <xm:sqref>Q5:R5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EFF4-03F5-4308-82A0-D49729BF3838}">
  <dimension ref="A1:G4"/>
  <sheetViews>
    <sheetView workbookViewId="0">
      <selection activeCell="E1" sqref="E1:G4"/>
    </sheetView>
  </sheetViews>
  <sheetFormatPr baseColWidth="10" defaultRowHeight="14.4" x14ac:dyDescent="0.55000000000000004"/>
  <cols>
    <col min="5" max="5" width="20.20703125" bestFit="1" customWidth="1"/>
  </cols>
  <sheetData>
    <row r="1" spans="1:7" x14ac:dyDescent="0.55000000000000004">
      <c r="A1" t="s">
        <v>2</v>
      </c>
      <c r="C1" t="s">
        <v>33</v>
      </c>
      <c r="E1" t="s">
        <v>48</v>
      </c>
      <c r="G1" t="s">
        <v>53</v>
      </c>
    </row>
    <row r="2" spans="1:7" x14ac:dyDescent="0.55000000000000004">
      <c r="A2" t="s">
        <v>44</v>
      </c>
      <c r="C2" t="s">
        <v>34</v>
      </c>
      <c r="E2" t="s">
        <v>49</v>
      </c>
      <c r="G2" t="s">
        <v>54</v>
      </c>
    </row>
    <row r="3" spans="1:7" x14ac:dyDescent="0.55000000000000004">
      <c r="A3" t="s">
        <v>45</v>
      </c>
      <c r="C3" t="s">
        <v>35</v>
      </c>
      <c r="E3" t="s">
        <v>51</v>
      </c>
      <c r="G3" t="s">
        <v>55</v>
      </c>
    </row>
    <row r="4" spans="1:7" x14ac:dyDescent="0.55000000000000004">
      <c r="G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VERIFICATION</vt:lpstr>
      <vt:lpstr>VALIDATIONS DE DONNEES</vt:lpstr>
      <vt:lpstr>VERIFICATION!Zone_d_impression</vt:lpstr>
    </vt:vector>
  </TitlesOfParts>
  <Company>UGSEL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BRASSART</dc:creator>
  <cp:lastModifiedBy>Geoffrey BRASSART</cp:lastModifiedBy>
  <cp:lastPrinted>2022-04-04T13:45:13Z</cp:lastPrinted>
  <dcterms:created xsi:type="dcterms:W3CDTF">2019-05-24T15:32:38Z</dcterms:created>
  <dcterms:modified xsi:type="dcterms:W3CDTF">2022-04-04T13:46:11Z</dcterms:modified>
</cp:coreProperties>
</file>